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adovi\Komunal 2018\razno\natječaji\asf nc 2018\"/>
    </mc:Choice>
  </mc:AlternateContent>
  <bookViews>
    <workbookView xWindow="0" yWindow="0" windowWidth="25200" windowHeight="11685"/>
  </bookViews>
  <sheets>
    <sheet name="troškovnik nc 2018 Ivanec" sheetId="2" r:id="rId1"/>
  </sheets>
  <definedNames>
    <definedName name="_xlnm.Print_Area" localSheetId="0">'troškovnik nc 2018 Ivanec'!$A$1:$I$750</definedName>
  </definedNames>
  <calcPr calcId="152511"/>
</workbook>
</file>

<file path=xl/calcChain.xml><?xml version="1.0" encoding="utf-8"?>
<calcChain xmlns="http://schemas.openxmlformats.org/spreadsheetml/2006/main">
  <c r="I276" i="2" l="1"/>
  <c r="I275" i="2"/>
  <c r="I370" i="2"/>
  <c r="I369" i="2"/>
  <c r="I368" i="2"/>
  <c r="I311" i="2"/>
  <c r="I310" i="2"/>
  <c r="I642" i="2" l="1"/>
  <c r="I641" i="2"/>
  <c r="I410" i="2" l="1"/>
  <c r="I409" i="2"/>
  <c r="I408" i="2"/>
  <c r="I407" i="2"/>
  <c r="I406" i="2"/>
  <c r="I405" i="2"/>
  <c r="I404" i="2"/>
  <c r="I238" i="2"/>
  <c r="I640" i="2" l="1"/>
  <c r="I639" i="2"/>
  <c r="I638" i="2"/>
  <c r="I637" i="2"/>
  <c r="I636" i="2"/>
  <c r="I635" i="2"/>
  <c r="I634" i="2"/>
  <c r="I633" i="2"/>
  <c r="I314" i="2" l="1"/>
  <c r="I313" i="2"/>
  <c r="I312" i="2"/>
  <c r="I237" i="2" l="1"/>
  <c r="I236" i="2"/>
  <c r="I235" i="2"/>
  <c r="I234" i="2"/>
  <c r="I233" i="2"/>
  <c r="I232" i="2"/>
  <c r="I231" i="2"/>
  <c r="I230" i="2"/>
  <c r="I211" i="2" l="1"/>
  <c r="I210" i="2"/>
  <c r="I209" i="2"/>
  <c r="I189" i="2"/>
  <c r="I188" i="2"/>
  <c r="I187" i="2"/>
  <c r="I186" i="2"/>
  <c r="I185" i="2"/>
  <c r="I184" i="2"/>
  <c r="I183" i="2"/>
  <c r="I182" i="2"/>
  <c r="I181" i="2"/>
  <c r="I180" i="2"/>
  <c r="I162" i="2" l="1"/>
  <c r="I161" i="2"/>
  <c r="I160" i="2"/>
  <c r="I159" i="2"/>
  <c r="I158" i="2"/>
  <c r="I157" i="2"/>
  <c r="I156" i="2"/>
  <c r="I155" i="2"/>
  <c r="I154" i="2"/>
  <c r="I153" i="2"/>
  <c r="I151" i="2"/>
  <c r="I137" i="2"/>
  <c r="I136" i="2"/>
  <c r="I135" i="2"/>
  <c r="I134" i="2"/>
  <c r="I133" i="2"/>
  <c r="I132" i="2"/>
  <c r="I131" i="2"/>
  <c r="I130" i="2"/>
  <c r="I129" i="2"/>
  <c r="I114" i="2"/>
  <c r="I113" i="2"/>
  <c r="I112" i="2"/>
  <c r="I111" i="2"/>
  <c r="I110" i="2"/>
  <c r="I109" i="2"/>
  <c r="I108" i="2"/>
  <c r="I107" i="2"/>
  <c r="I106" i="2"/>
  <c r="I105" i="2"/>
  <c r="I429" i="2" l="1"/>
  <c r="I392" i="2"/>
  <c r="I391" i="2"/>
  <c r="I390" i="2"/>
  <c r="I336" i="2"/>
  <c r="I335" i="2"/>
  <c r="I334" i="2"/>
  <c r="I333" i="2"/>
  <c r="I86" i="2"/>
  <c r="I85" i="2"/>
  <c r="I84" i="2"/>
  <c r="I83" i="2"/>
  <c r="I82" i="2"/>
  <c r="I81" i="2"/>
  <c r="I80" i="2"/>
  <c r="I77" i="2"/>
  <c r="I60" i="2"/>
  <c r="I59" i="2"/>
  <c r="I58" i="2"/>
  <c r="I57" i="2"/>
  <c r="I56" i="2"/>
  <c r="I37" i="2"/>
  <c r="I36" i="2"/>
  <c r="I35" i="2"/>
  <c r="I34" i="2"/>
  <c r="B744" i="2" l="1"/>
  <c r="B743" i="2"/>
  <c r="B742" i="2"/>
  <c r="B741" i="2"/>
  <c r="B740" i="2"/>
  <c r="G747" i="2" l="1"/>
  <c r="I720" i="2" l="1"/>
  <c r="I722" i="2"/>
  <c r="G717" i="2" l="1"/>
  <c r="I717" i="2" s="1"/>
  <c r="I725" i="2"/>
  <c r="I714" i="2"/>
  <c r="I711" i="2"/>
  <c r="I708" i="2"/>
  <c r="I693" i="2"/>
  <c r="I690" i="2"/>
  <c r="I687" i="2"/>
  <c r="I684" i="2"/>
  <c r="I669" i="2"/>
  <c r="I666" i="2"/>
  <c r="I663" i="2"/>
  <c r="G632" i="2"/>
  <c r="I632" i="2" s="1"/>
  <c r="I631" i="2"/>
  <c r="I630" i="2"/>
  <c r="I629" i="2"/>
  <c r="I628" i="2"/>
  <c r="I583" i="2"/>
  <c r="I582" i="2"/>
  <c r="I574" i="2"/>
  <c r="I572" i="2"/>
  <c r="I570" i="2"/>
  <c r="I568" i="2"/>
  <c r="I566" i="2"/>
  <c r="I563" i="2"/>
  <c r="I561" i="2"/>
  <c r="I559" i="2"/>
  <c r="I557" i="2"/>
  <c r="I555" i="2"/>
  <c r="I543" i="2"/>
  <c r="I539" i="2"/>
  <c r="I533" i="2"/>
  <c r="I526" i="2"/>
  <c r="I520" i="2"/>
  <c r="I518" i="2"/>
  <c r="I511" i="2"/>
  <c r="I508" i="2"/>
  <c r="I504" i="2"/>
  <c r="I502" i="2"/>
  <c r="I500" i="2"/>
  <c r="I486" i="2"/>
  <c r="I484" i="2"/>
  <c r="I480" i="2"/>
  <c r="I478" i="2"/>
  <c r="I472" i="2"/>
  <c r="I468" i="2"/>
  <c r="I647" i="2" l="1"/>
  <c r="I695" i="2"/>
  <c r="I743" i="2" s="1"/>
  <c r="I727" i="2"/>
  <c r="I660" i="2"/>
  <c r="I671" i="2" s="1"/>
  <c r="I742" i="2" s="1"/>
  <c r="I587" i="2"/>
  <c r="I608" i="2" s="1"/>
  <c r="I576" i="2"/>
  <c r="I606" i="2" s="1"/>
  <c r="I546" i="2"/>
  <c r="I604" i="2" s="1"/>
  <c r="I488" i="2"/>
  <c r="I598" i="2" s="1"/>
  <c r="I513" i="2"/>
  <c r="I600" i="2" s="1"/>
  <c r="I522" i="2"/>
  <c r="I602" i="2" s="1"/>
  <c r="I696" i="2" l="1"/>
  <c r="I698" i="2" s="1"/>
  <c r="I728" i="2"/>
  <c r="I730" i="2" s="1"/>
  <c r="I744" i="2"/>
  <c r="I648" i="2"/>
  <c r="I650" i="2" s="1"/>
  <c r="I741" i="2"/>
  <c r="I672" i="2"/>
  <c r="I674" i="2" s="1"/>
  <c r="I610" i="2"/>
  <c r="G427" i="2"/>
  <c r="I427" i="2" s="1"/>
  <c r="I424" i="2"/>
  <c r="I423" i="2"/>
  <c r="I426" i="2"/>
  <c r="I389" i="2"/>
  <c r="I388" i="2"/>
  <c r="I386" i="2"/>
  <c r="I387" i="2"/>
  <c r="G366" i="2"/>
  <c r="I366" i="2" s="1"/>
  <c r="I363" i="2"/>
  <c r="G357" i="2"/>
  <c r="I357" i="2" s="1"/>
  <c r="G354" i="2"/>
  <c r="G360" i="2" s="1"/>
  <c r="I360" i="2" s="1"/>
  <c r="I611" i="2" l="1"/>
  <c r="I612" i="2" s="1"/>
  <c r="I394" i="2"/>
  <c r="I395" i="2" s="1"/>
  <c r="I397" i="2" s="1"/>
  <c r="I413" i="2"/>
  <c r="I425" i="2"/>
  <c r="I433" i="2" s="1"/>
  <c r="I354" i="2"/>
  <c r="I376" i="2" s="1"/>
  <c r="I434" i="2" l="1"/>
  <c r="I436" i="2" s="1"/>
  <c r="I414" i="2"/>
  <c r="I416" i="2" s="1"/>
  <c r="I377" i="2"/>
  <c r="I379" i="2" s="1"/>
  <c r="G331" i="2" l="1"/>
  <c r="I331" i="2" s="1"/>
  <c r="I330" i="2"/>
  <c r="I329" i="2"/>
  <c r="I328" i="2"/>
  <c r="I327" i="2"/>
  <c r="I326" i="2"/>
  <c r="G308" i="2"/>
  <c r="I308" i="2" s="1"/>
  <c r="I305" i="2"/>
  <c r="I302" i="2"/>
  <c r="I299" i="2"/>
  <c r="I296" i="2"/>
  <c r="I293" i="2"/>
  <c r="I273" i="2"/>
  <c r="I270" i="2"/>
  <c r="I267" i="2"/>
  <c r="I264" i="2"/>
  <c r="I261" i="2"/>
  <c r="I258" i="2"/>
  <c r="G229" i="2"/>
  <c r="I229" i="2" s="1"/>
  <c r="I228" i="2"/>
  <c r="I227" i="2"/>
  <c r="I226" i="2"/>
  <c r="I225" i="2"/>
  <c r="I224" i="2"/>
  <c r="G208" i="2"/>
  <c r="I208" i="2" s="1"/>
  <c r="I207" i="2"/>
  <c r="I206" i="2"/>
  <c r="I205" i="2"/>
  <c r="I204" i="2"/>
  <c r="I203" i="2"/>
  <c r="I202" i="2"/>
  <c r="G179" i="2"/>
  <c r="I179" i="2" s="1"/>
  <c r="I178" i="2"/>
  <c r="I177" i="2"/>
  <c r="I176" i="2"/>
  <c r="I175" i="2"/>
  <c r="I174" i="2"/>
  <c r="I173" i="2"/>
  <c r="G152" i="2"/>
  <c r="I152" i="2" s="1"/>
  <c r="I150" i="2"/>
  <c r="I149" i="2"/>
  <c r="I148" i="2"/>
  <c r="I147" i="2"/>
  <c r="G128" i="2"/>
  <c r="I128" i="2" s="1"/>
  <c r="I127" i="2"/>
  <c r="I126" i="2"/>
  <c r="I125" i="2"/>
  <c r="I124" i="2"/>
  <c r="I123" i="2"/>
  <c r="G104" i="2"/>
  <c r="I104" i="2" s="1"/>
  <c r="I103" i="2"/>
  <c r="I102" i="2"/>
  <c r="I101" i="2"/>
  <c r="I100" i="2"/>
  <c r="I99" i="2"/>
  <c r="G78" i="2"/>
  <c r="I78" i="2" s="1"/>
  <c r="I76" i="2"/>
  <c r="I75" i="2"/>
  <c r="I74" i="2"/>
  <c r="I73" i="2"/>
  <c r="I54" i="2"/>
  <c r="I53" i="2"/>
  <c r="I52" i="2"/>
  <c r="I51" i="2"/>
  <c r="I50" i="2"/>
  <c r="I31" i="2"/>
  <c r="I239" i="2" l="1"/>
  <c r="I316" i="2"/>
  <c r="I317" i="2" s="1"/>
  <c r="I319" i="2" s="1"/>
  <c r="I282" i="2"/>
  <c r="I283" i="2" s="1"/>
  <c r="I285" i="2" s="1"/>
  <c r="I214" i="2"/>
  <c r="I215" i="2" s="1"/>
  <c r="I217" i="2" s="1"/>
  <c r="I191" i="2"/>
  <c r="I192" i="2" s="1"/>
  <c r="I193" i="2" s="1"/>
  <c r="I164" i="2"/>
  <c r="I165" i="2" s="1"/>
  <c r="I167" i="2" s="1"/>
  <c r="I115" i="2"/>
  <c r="I116" i="2" s="1"/>
  <c r="I117" i="2" s="1"/>
  <c r="I138" i="2"/>
  <c r="I139" i="2" s="1"/>
  <c r="I141" i="2" s="1"/>
  <c r="I343" i="2"/>
  <c r="I89" i="2"/>
  <c r="I90" i="2" s="1"/>
  <c r="I92" i="2" s="1"/>
  <c r="I49" i="2"/>
  <c r="I63" i="2" s="1"/>
  <c r="I344" i="2" l="1"/>
  <c r="I346" i="2" s="1"/>
  <c r="I240" i="2"/>
  <c r="I242" i="2" s="1"/>
  <c r="I64" i="2"/>
  <c r="I66" i="2" s="1"/>
  <c r="G23" i="2" l="1"/>
  <c r="G33" i="2" s="1"/>
  <c r="I25" i="2" l="1"/>
  <c r="I23" i="2" l="1"/>
  <c r="I33" i="2" l="1"/>
  <c r="I29" i="2"/>
  <c r="I27" i="2"/>
  <c r="I39" i="2" l="1"/>
  <c r="I40" i="2" l="1"/>
  <c r="I42" i="2" s="1"/>
  <c r="I617" i="2"/>
  <c r="I740" i="2" s="1"/>
  <c r="I618" i="2" l="1"/>
  <c r="I619" i="2" s="1"/>
  <c r="I747" i="2"/>
  <c r="I748" i="2" s="1"/>
  <c r="I749" i="2" s="1"/>
</calcChain>
</file>

<file path=xl/sharedStrings.xml><?xml version="1.0" encoding="utf-8"?>
<sst xmlns="http://schemas.openxmlformats.org/spreadsheetml/2006/main" count="1020" uniqueCount="242">
  <si>
    <t>1.</t>
  </si>
  <si>
    <t>m'</t>
  </si>
  <si>
    <t>2.</t>
  </si>
  <si>
    <t>m2</t>
  </si>
  <si>
    <t>3.</t>
  </si>
  <si>
    <t>4.</t>
  </si>
  <si>
    <t>5.</t>
  </si>
  <si>
    <t>Ukupno:</t>
  </si>
  <si>
    <t>m3</t>
  </si>
  <si>
    <t>SVEUKUPNO</t>
  </si>
  <si>
    <t>I.</t>
  </si>
  <si>
    <t>količina</t>
  </si>
  <si>
    <t>jedinica mjere</t>
  </si>
  <si>
    <t>jedinična cijena</t>
  </si>
  <si>
    <t>Izrada bankina širine do 0,50 m od šljunčano –zemljanog materijala. U cijenu uračunato valjanje.</t>
  </si>
  <si>
    <t>PDV 25%</t>
  </si>
  <si>
    <t>ukupno kn</t>
  </si>
  <si>
    <t>Planiranje i porezivanje postojeće ceste grejderom.</t>
  </si>
  <si>
    <t>X.</t>
  </si>
  <si>
    <t>Strojni iskop miješanog materijala sa odvozom na deponiju.</t>
  </si>
  <si>
    <t>Dobava, doprema i ugradnja kamenog materijala za tamponski sloj debljine 15-20cm potrebne zbijenosti Me=60 MN/m2.</t>
  </si>
  <si>
    <t>PROGRAM NC 2018.</t>
  </si>
  <si>
    <t>TROŠKOVNICI ZA ASFALTIRANJE NERAZVRSTANIH CESTA</t>
  </si>
  <si>
    <t>NA PODRUČJU GRADA IVANCA</t>
  </si>
  <si>
    <t>MO IVANEC</t>
  </si>
  <si>
    <t>la=265,0 m', ša=3,0 m'</t>
  </si>
  <si>
    <t>t</t>
  </si>
  <si>
    <t>Strojno čišćenje i špricanje asfalta bitumenskom emulzijom.</t>
  </si>
  <si>
    <t>Ulica kralja Tomislava</t>
  </si>
  <si>
    <t>Izrada, doprema i ugradnja asfalta 0/11 debljine 4 cm u uvaljanom stanju.</t>
  </si>
  <si>
    <t>Strojno porezivanje i planiranje bankina.</t>
  </si>
  <si>
    <t>Podizanje poklopaca šahtova i slivnika na trasi, na visinu budućeg kolnika asfalta, uključeni svi radovi i materijal.</t>
  </si>
  <si>
    <t>kom</t>
  </si>
  <si>
    <t>6.</t>
  </si>
  <si>
    <t>II.</t>
  </si>
  <si>
    <t>7.</t>
  </si>
  <si>
    <t>Dobava, doprema i ugradnja lijevano-željezne rešetke u betonskoj oblozi, širine 30 cm, za teški promet, sa spojem na postojeću oborinsku kanalizaciju.</t>
  </si>
  <si>
    <t>Ulica A. Šenoe</t>
  </si>
  <si>
    <t>III.</t>
  </si>
  <si>
    <t>Ulica S. Vukovića - odvojci do ul. kralja Tomislava</t>
  </si>
  <si>
    <t>IV.</t>
  </si>
  <si>
    <t>Vinogradska ulica</t>
  </si>
  <si>
    <t>V.</t>
  </si>
  <si>
    <t>Zavojna ulica</t>
  </si>
  <si>
    <t>VI.</t>
  </si>
  <si>
    <t>Zagorska ulica</t>
  </si>
  <si>
    <t>VII.</t>
  </si>
  <si>
    <t>ulica Zeleni dol - dionica od ul. Jezerski put do kbr.  57. i odvojci</t>
  </si>
  <si>
    <t>VIII.</t>
  </si>
  <si>
    <t>ulica Vatroslava Jagića - dio</t>
  </si>
  <si>
    <t>la=200,0 m', ša=3,0-4,0 m'</t>
  </si>
  <si>
    <t>IX.</t>
  </si>
  <si>
    <t>ulica Matije Gupca</t>
  </si>
  <si>
    <t>Varaždinska ulica - odvojak prema IMI</t>
  </si>
  <si>
    <t>XI.</t>
  </si>
  <si>
    <t>la=160,0 m', ša=3,0 m'</t>
  </si>
  <si>
    <t>spoj Frankopanska - R. Rajtera</t>
  </si>
  <si>
    <t>XII.</t>
  </si>
  <si>
    <t>Ak. L. Šabana (Gajeva - vrtić)</t>
  </si>
  <si>
    <t>XIII.</t>
  </si>
  <si>
    <t>ul I. G. Kovačića - odvojak</t>
  </si>
  <si>
    <t>la=50,0 m', ša=3,0 m'</t>
  </si>
  <si>
    <t>XIV.</t>
  </si>
  <si>
    <t>XV.</t>
  </si>
  <si>
    <t>XVI.</t>
  </si>
  <si>
    <t>spoj parkiralište - Osnovna škola</t>
  </si>
  <si>
    <t>la=85,0 m', ša=3,0 m'</t>
  </si>
  <si>
    <t>,</t>
  </si>
  <si>
    <t>XVII.</t>
  </si>
  <si>
    <t>ul. P. Preradovića - dionica od LJ. Gaja do I.G.Kovačića (D35)</t>
  </si>
  <si>
    <t>la=260,0 m', ša=5,0 m'</t>
  </si>
  <si>
    <t>S A D R Ž A J:</t>
  </si>
  <si>
    <t>I</t>
  </si>
  <si>
    <t>PRIPREMNI RADOVI</t>
  </si>
  <si>
    <t>II</t>
  </si>
  <si>
    <t>ZEMLJANI RADOVI - DONJI POSTROJ</t>
  </si>
  <si>
    <t>III</t>
  </si>
  <si>
    <t xml:space="preserve">CESTOVNA ODVODNJA </t>
  </si>
  <si>
    <t>IV</t>
  </si>
  <si>
    <t>GORNJI POSTROJ</t>
  </si>
  <si>
    <t>V</t>
  </si>
  <si>
    <t>PROMETNA SIGNALIZACIJA</t>
  </si>
  <si>
    <t>VI</t>
  </si>
  <si>
    <t>OSTALI RADOVI</t>
  </si>
  <si>
    <t xml:space="preserve">Iskolčenje profila i točaka s osiguranjem i obilježavanjem istih za sve faze izvođenja radova. U cijenu ulazi sav potreban materijal i radna snaga. </t>
  </si>
  <si>
    <t>Iskolčenje postojećih instalacija od strane vlasnika instalacija s utvrđivanjem položaja i dubina. Za sve instalacije potrebno je ishoditi odobrenja i suglasnosti vezano za izvođenje radova i zaštitu instalacija.</t>
  </si>
  <si>
    <t>Na lokaciji se nalaze instalacije kanalizacije, vodovoda, instalacije tk, plina, el. struje prema prikazu kojeg daje svaki vlasnik instalacija, ili ih detektira na licu mjesta.</t>
  </si>
  <si>
    <t>Iskop kontrolnih prokopa vezano za potrebu utvrđivanja položaja i dubina instalacija.</t>
  </si>
  <si>
    <t>Ovaj rad utvrđuje nadzorni inženjer na licu mjesta, a odnosi se na mjesta gdje se radi o nejasnoći glede podzemnih instalacija. Kontrolni prokopi provode se uz nazočnost ovlaštene osobe za pojedinu vrstu instalacija.</t>
  </si>
  <si>
    <t>Radove izvesti u svemu prema Zakonu o zaštiti na radu uz napomenu da se radovi izvode uz prometnu cestu.</t>
  </si>
  <si>
    <t>Ovu stavku obračunati prema količini otkopanog i odvezenog tla na mjesnu deponiju.</t>
  </si>
  <si>
    <t>Čišćenje terena u pojasu građenja od raslinja, građevinskog otpada s rušenjem ograda, raznih betonskih elemenata, prometnih znakova, oznaka, reklamnih tabli i drugih  elemenata koji smetaju. Utovar i odvoz na mjesnu deponiju ili deponirati sa strane za ponovno postavljanje. Obračun po m3 zbrinutog materijala. Odrediti na licu mjesta.</t>
  </si>
  <si>
    <t>Osiguranje radilišta i radova prometnim znakovima i oznakama, samostojećim rampama i svjetlosnim signalima koji su vidljivi danju i noću.</t>
  </si>
  <si>
    <t>Izrada privremene regulacije prometa dok traju radovi na način da se preusmjerava prometni tok i da se promet kanalizira naizmjeničnim propuštanjem vozila.</t>
  </si>
  <si>
    <t>Uključena izrada crteža privremene regulacije prometa s odobrenjem nadležnih upravnih tijela. Uključen sav potreban materijal i radna snaga na izradi, postavljanju i provedbi privremene regulacije prometa.</t>
  </si>
  <si>
    <t>paušal</t>
  </si>
  <si>
    <t>Izmicanje postojećih instalacija ili vodova kao i zaštita postojećih instalacija prema traženju vlasnika pojedinih instalacija. Ovu stavku utvrđuje nadzorni inženjer na licu mjesta prema stvarnoj potrebi. Treba se izvesti koordinirano s drugim radovima. Uključena i eventualno potrebna tehnička dokumentacija.</t>
  </si>
  <si>
    <t>UKUPNO:</t>
  </si>
  <si>
    <t>Iskop humusa debljine 20-30 cm do zdravog temeljnog tla (samo interventno).</t>
  </si>
  <si>
    <t>Široki iskop tla “C" kategorije i postojećeg terena za novu konstrukciju prema projektu. Uključen iskop postojeće asfaltne i betonske konstrukcije i svih elemenata koji smetaju (samo interventno).</t>
  </si>
  <si>
    <t>Iskopani materijal (humus i zdrava zemlja) se djelomično deponira sa strane  za ponovnu upotrebu, ili za odvoz ako se višak materijala treba odvesti u zeleni pojas uz cestu ili terenske depresije.</t>
  </si>
  <si>
    <t>U cijenu uključen sav rad kao i potrebna sredstva za izradu iskopa.</t>
  </si>
  <si>
    <t>Uključen i ručni iskop kod instalacija, okana i objekata.</t>
  </si>
  <si>
    <t>Uključeno obavezno rezanje postojećeg asfalta strojno uzduž ruba kolnika i poprečno na kolnik.</t>
  </si>
  <si>
    <t>Otkopani šljunak upotrijebiti za nosivi nasip nove konstrukcije.</t>
  </si>
  <si>
    <t>Obračun po m3 iskopanog tla u sraslom stanju.</t>
  </si>
  <si>
    <t>HRN U.E1.010</t>
  </si>
  <si>
    <t>Otkop, utovar i odvoz rušenog asfalta te zbrinjavanje asfaltnog otpada.</t>
  </si>
  <si>
    <t>Prijevoz iskopanog tla. Utovar i odvoz na zeleni pojas ceste, na parcele, u terenske depresije ili na mjesnu deponirku na udaljenosti od 5 km. Obračun po m3 odvezenog i zbrinutog materijala u sraslom stanju.</t>
  </si>
  <si>
    <t xml:space="preserve">Planiranje i profiliranje posteljice na potrebnu ravnost i nagibe (min 3-4%). Mehanička stabilizacija posteljice (CBR  min 5-8%). Isto se odnosi na postojeću izvedenu tucaničku podlogu s tim da je potrebna zbijenost Me min=50 MN/m2. </t>
  </si>
  <si>
    <t>HRN U.E8.010</t>
  </si>
  <si>
    <t xml:space="preserve">Izrada zelenih površina i bankina, dobavom i ugradbom rastresitog humusnog tla iz otkopa ili pozajmišta. Debljina sloja 15- 20 cm. Uključeni svi radovi i materijal, te usitnjavanje tla, sijanje travne smjese 3 dag po m2, ježenje, valjanje, vlaženje i održavanje do nicanja travnjaka. </t>
  </si>
  <si>
    <t>Obračun po m2 zatravljene površine.</t>
  </si>
  <si>
    <t>Postava tvrdopolietilenskih cijevi ili polucijevi profila 16 cm za zaštitu postojećih instalacija ili za osiguranje prolaza za buduće instalacije po potrebi tehnologije upravljanja prometom.</t>
  </si>
  <si>
    <t>Uključen sav materijal i radna snaga.</t>
  </si>
  <si>
    <t>Rušenje postojećih poklopaca, rešetki i pokrovnih kapa te betoniranje na visinu novog uređenja površina +,- 20 cm, izradom betonskog okvira betonom C25/30 u oplati. Uključeno popravak i čišćenje okna ili slivnika do pune funkcionalnost.</t>
  </si>
  <si>
    <t>proba</t>
  </si>
  <si>
    <t>Dobava šljunčanog ili tucaničkog materijala 0/63 mm kvalitetnog sastava HRN U.B1.018, te ugradba za donji nosivi sloj (tampon) u debljini 25 cm na kolnim površinama.</t>
  </si>
  <si>
    <t>Potrebna zbijenost Me min=100 MN/m2 za kolnik i Me min=60 MN/m2 za staze.</t>
  </si>
  <si>
    <t>HRN U.B1.046</t>
  </si>
  <si>
    <t>HRN U.E9.020</t>
  </si>
  <si>
    <t>HRN U.E9.022</t>
  </si>
  <si>
    <t>Obračun po m3 izvedenog tampona.</t>
  </si>
  <si>
    <t>HRN U.E9.021</t>
  </si>
  <si>
    <t>Čišćenje asfaltne konstrukcije, te štrcanje bitumenskom emulzijom na mjestima spojeva i presvlačenja  asfaltbetonom.</t>
  </si>
  <si>
    <t>HRN U.M3.020</t>
  </si>
  <si>
    <t>8.</t>
  </si>
  <si>
    <t>Izrada, dobava i postava novih prometnih znakova na aluminijskim ili pocinčanim stupovima u betonskom temelju.</t>
  </si>
  <si>
    <t>Prometni znakovi izrađeni i postavljeni u svemu prema “Pravilniku o prometnim znakovima, signalizaciji i opremi na cestama” NN broj 33/05, 64/05, 155/05, i pripadnim normama.</t>
  </si>
  <si>
    <t>Znakovi (table) trebaju imati aluminijski okvir i (prema Pravilniku) neki znakovi retroreflektirajuću foliju.</t>
  </si>
  <si>
    <t>Pozicije znakova date su na situaciji.</t>
  </si>
  <si>
    <t>osmorokut 2r=60 cm (znak B02)</t>
  </si>
  <si>
    <t>krug 60 cm (znak B51)</t>
  </si>
  <si>
    <t>krug 60 cm (znak B28)</t>
  </si>
  <si>
    <t>kvadrat 60x60 cm (znak C02)</t>
  </si>
  <si>
    <t>Premještanje postojećih prometnih znakova prema potrebi novouređenih površina</t>
  </si>
  <si>
    <t>Izvlačenje reflektirajućih crta i oznaka na kolniku.</t>
  </si>
  <si>
    <t>bijela crta širine 15 cm (H01, H02, H03)</t>
  </si>
  <si>
    <t>stop crte i crte pravo prvenstva š 50cm (H11, H12)</t>
  </si>
  <si>
    <t>zebre širine 3,0 m (H18, H19)</t>
  </si>
  <si>
    <t>horizontalno iscrtavanje na kolniku (H29)</t>
  </si>
  <si>
    <t>oznake ''STOP'' (H38)</t>
  </si>
  <si>
    <t>Izgradnja ili uređenje kolnih površina (priključaka ulica, prilaza, prokopa i drugo) asfaltnom konstrukcijom (tampon   d=30-40 cm, asfalti 7+4 cm) radi uređenja prilaza na cestu i parcelama do nivoa zatečenog stanja. Uređenje dijelova kolničke konstrukcije koja nije obuhvaćena iskazom masa. Sanacija prokopa radi iskopa konstrukcije. Uključeni i zemljani radovi. Odrediti na licu mjesta.</t>
  </si>
  <si>
    <t>asfaltna konstrukcija</t>
  </si>
  <si>
    <t>tucanička konstrukcija d=20-30 cm.</t>
  </si>
  <si>
    <t xml:space="preserve">REKAPITULACIJA TROŠKOVA </t>
  </si>
  <si>
    <t>SADRŽAJ:</t>
  </si>
  <si>
    <t>XVIII.</t>
  </si>
  <si>
    <t>MO SALINOVEC</t>
  </si>
  <si>
    <t>NC 1-02 i NC 2-225 - dijelovi (Graheki) i odvojci do kbr. 102 i do kbr. 127a</t>
  </si>
  <si>
    <t>MO ŠKRILJEVEC</t>
  </si>
  <si>
    <t>XIX.</t>
  </si>
  <si>
    <t>odvojak Kolar</t>
  </si>
  <si>
    <t>la=145,0 m', ša=2,7,0 m'</t>
  </si>
  <si>
    <t>Dobava, doprema i ugradnja kamenog materijala za tamponski sloj debljine 20 cm potrebne zbijenosti Me=60 MN/m2.</t>
  </si>
  <si>
    <t>MO PRIGOREC</t>
  </si>
  <si>
    <t>XX.</t>
  </si>
  <si>
    <t>odvojak Štefanko</t>
  </si>
  <si>
    <t>Dobava, doprema i ugradnja kamenog materijala za tamponski sloj debljine 25 cm potrebne zbijenosti Me=60 MN/m2.</t>
  </si>
  <si>
    <t>XXI.</t>
  </si>
  <si>
    <t>MO VUGLOVEC</t>
  </si>
  <si>
    <t>Dobava, doprema i ugradnja kamenog materijala za tamponski sloj debljine 10-15cm potrebne zbijenosti Me min=60 MN/m2.</t>
  </si>
  <si>
    <t>odvojak od kapelice do šume</t>
  </si>
  <si>
    <t>REKAPITULACIJA</t>
  </si>
  <si>
    <t xml:space="preserve">vrijednost </t>
  </si>
  <si>
    <t>radova kn</t>
  </si>
  <si>
    <t>bez PDV-a</t>
  </si>
  <si>
    <t>SVEUKUPNO:</t>
  </si>
  <si>
    <t>Izrada uporišta za asfalt strojnim štemanjem klina. Uključeno čišćenje od otpadnog materijala. Linijske rešetke, poklopci RO, slivničke rešetke.</t>
  </si>
  <si>
    <t>m</t>
  </si>
  <si>
    <t xml:space="preserve">8. </t>
  </si>
  <si>
    <t>Strojno rezanje asfalta.</t>
  </si>
  <si>
    <t>9.</t>
  </si>
  <si>
    <t>Iskop asfalta sa utovarom i odvozom na zbrinjavanje.</t>
  </si>
  <si>
    <t>10.</t>
  </si>
  <si>
    <t>11.</t>
  </si>
  <si>
    <t>Dobava, doprema i ugradnja  rešetke ubetonirane u predhodno izrađen monolitni armiranobetonski kanal, širine 30 cm, dubine 40 cm, za teški promet, sa spojem na postojeću oborinsku kanalizaciju. U cijenu uključiti iskope</t>
  </si>
  <si>
    <t>Strojno rezanje asfalta</t>
  </si>
  <si>
    <t>la=145,0 m', ša=4.5 m'</t>
  </si>
  <si>
    <t>12.</t>
  </si>
  <si>
    <t>Iskop miješanog materijala za izradu kofera mulde, sa utovarom i odvozom na deponij. Luk=28m.</t>
  </si>
  <si>
    <t>Nabava doprema i ugradnja kamenog materijala 0/60mm za tampon mulde.</t>
  </si>
  <si>
    <t>Strojno rezanje asfalta za sanaciju i spoj linijske rešetke u kanalizaciju - slivnik.</t>
  </si>
  <si>
    <t>13.</t>
  </si>
  <si>
    <t>la=297,0 m', ša=6,0 m'</t>
  </si>
  <si>
    <t>Izrada uporišta za asfalt strojnim štemanjem klina. Uključeno čišćenje od otpadnog materijala. Spojevi na ceste, poklopci RO, slivničke rešetke.</t>
  </si>
  <si>
    <t>Dobava materijala i izrada slivnika od betonskih cijevi DN 500 mm i ljž rešetke za teški promet. U cijeni sav materijal i rad.</t>
  </si>
  <si>
    <t>Dobava materijala i izrada spojeva slivnika (slivničkih veza) na kanalizaciju). Stavkom obuhvaćen iskop rova izrada betonske obloge od betona C16/20, i polaganje PVC-UKC cijevi DN 200 mm, SN 8.</t>
  </si>
  <si>
    <t>Visinska korekcija poklopca RO kanalizacije.</t>
  </si>
  <si>
    <t>Visinska korekcija rubnjaka 15/25/100.</t>
  </si>
  <si>
    <t>Dobava, doprema i ugradnja kamenog materijala za tamponski sloj debljine 15 cm, na već postojećoj cesti i 40 cm na dograđenom dijelu, potrebne zbijenosti Me=60 MN/m2.</t>
  </si>
  <si>
    <t>14.</t>
  </si>
  <si>
    <t>15.</t>
  </si>
  <si>
    <t>16.</t>
  </si>
  <si>
    <t>17.</t>
  </si>
  <si>
    <t>Iskop miješanog materijala za izradu kofera mulde, sa utovarom i odvozom na deponij. Luk=61m.</t>
  </si>
  <si>
    <t>la=243,0 m', ša=3,0 m'</t>
  </si>
  <si>
    <t>Iskop miješanog materijala za izradu kofera mulde, sa utovarom i odvozom na deponij. Luk=155m.</t>
  </si>
  <si>
    <t>la=358,0 m', ša=3,0 m'</t>
  </si>
  <si>
    <t>Iskop miješanog materijala za izradu kofera mulde, sa utovarom i odvozom na deponij. Luk=80m.</t>
  </si>
  <si>
    <t>la=570,0 m', ša=3,0-4,0 m'</t>
  </si>
  <si>
    <t>Iskop miješanog materijala za izradu kofera mulde, sa utovarom i odvozom na deponij. Luk=232m.</t>
  </si>
  <si>
    <t>la=541,0 m', ša=3,0 m'</t>
  </si>
  <si>
    <t>Iskop miješanog materijala za izradu kofera mulde, sa utovarom i odvozom na deponij. Luk=147m.</t>
  </si>
  <si>
    <t>la=92,0 m', ša=4-4,5 m'</t>
  </si>
  <si>
    <t>Iskop miješanog materijala za izradu kofera mulde, sa utovarom i odvozom na deponij. Luk=48m.</t>
  </si>
  <si>
    <t>Iskop miješanog materijala za izradu kofera mulde, sa utovarom i odvozom na deponij. Luk=552m.</t>
  </si>
  <si>
    <t>Napomena</t>
  </si>
  <si>
    <t>Radove izvoditi u skladu sa Općim tehničkim uvjetima za radove na cestama, Zagreb,2001. i Tehničkim uvjetima za asfaltne kolnike, Zagreb, 2015.</t>
  </si>
  <si>
    <r>
      <t>Za sve ugrađene materijale,</t>
    </r>
    <r>
      <rPr>
        <b/>
        <sz val="10"/>
        <color theme="1"/>
        <rFont val="Calibri"/>
        <family val="2"/>
        <charset val="238"/>
        <scheme val="minor"/>
      </rPr>
      <t xml:space="preserve"> a poglavito za asfaltne mješavine</t>
    </r>
    <r>
      <rPr>
        <sz val="10"/>
        <color theme="1"/>
        <rFont val="Calibri"/>
        <family val="2"/>
        <charset val="238"/>
        <scheme val="minor"/>
      </rPr>
      <t>, Nadzornom inženjeru</t>
    </r>
    <r>
      <rPr>
        <b/>
        <sz val="10"/>
        <color theme="1"/>
        <rFont val="Calibri"/>
        <family val="2"/>
        <charset val="238"/>
        <scheme val="minor"/>
      </rPr>
      <t xml:space="preserve"> treba dostaviti kopije otpremnica</t>
    </r>
    <r>
      <rPr>
        <sz val="10"/>
        <color theme="1"/>
        <rFont val="Calibri"/>
        <family val="2"/>
        <charset val="238"/>
        <scheme val="minor"/>
      </rPr>
      <t xml:space="preserve"> radi obračuna radova.</t>
    </r>
  </si>
  <si>
    <t>Izravnanje postojećeg kolnika ceste bitumeniziranom kamenom sitneži AC 16 surf, predviđena količina 50kg/m2.</t>
  </si>
  <si>
    <t>Izrada, doprema i ugradnja asfalta AC 11 surf debljine 4 cm u uvaljanom stanju.</t>
  </si>
  <si>
    <t>Izrada, doprema i ugradnja asfalta AC 22 base debljine 6 cm u uvaljanom stanju, na mjestima zamjene asfalta.</t>
  </si>
  <si>
    <t>Izrada, doprema i ugradnja asfalta AC 22 base debljine 6 cm u uvaljanom stanju, na mjestima izrade rigola ispred slivnika  - 4 kom.</t>
  </si>
  <si>
    <t>la=165,0 m', ša=3,0 m'</t>
  </si>
  <si>
    <t>Izravnanje postojećeg kolnika ceste bitumeniziranom kamenom sitneži AC 11 surf, predviđena količina 25kg/m2.</t>
  </si>
  <si>
    <t>Izrada, doprema i ugradnja asfalta AC 16 surf debljine 6 cm u uvaljanom stanju, na mjestima izrade muldi.</t>
  </si>
  <si>
    <t>Izravnanje postojećeg kolnika ceste bitumeniziranom kamenom sitneži AC 11 surf mm, predviđena količina 25kg/m2.</t>
  </si>
  <si>
    <t>Izrada, doprema i ugradnja asfalta Ac 22 base debljine 6 cm u uvaljanom stanju, na mjestima zamjene asfalta.</t>
  </si>
  <si>
    <t>Izrada, doprema i ugradnja asfalta Ac 11 surf debljine 4 cm u uvaljanom stanju.</t>
  </si>
  <si>
    <t>Dobava materijala i postava betonskih rubnjaka 15/25 na beton C 16/20.</t>
  </si>
  <si>
    <t>Dobava, doprema i ugradnja nosivo-habajućeg sloja asfalta AC 16 surf debljine 6,00 cm u uvaljanom stanju.</t>
  </si>
  <si>
    <t>la=85,0 m', ša=2,0 m'</t>
  </si>
  <si>
    <t>Izrada, doprema i ugradnja asfalta AC 16 surf debljine 6 cm u uvaljanom stanju, na mjestima zamjene asfalta.</t>
  </si>
  <si>
    <t>Dobava, doprema i ugradnja nosivo-habajućeg sloja asfalta AC 16 surf debljine 6 cm u uvaljanom stanju.</t>
  </si>
  <si>
    <r>
      <t>Dobava, doprema i ugradnja kamenog materijala za tamponski sloj debljine</t>
    </r>
    <r>
      <rPr>
        <sz val="11"/>
        <rFont val="Calibri"/>
        <family val="2"/>
        <charset val="238"/>
        <scheme val="minor"/>
      </rPr>
      <t xml:space="preserve"> 40 </t>
    </r>
    <r>
      <rPr>
        <sz val="11"/>
        <color theme="1"/>
        <rFont val="Calibri"/>
        <family val="2"/>
        <charset val="238"/>
        <scheme val="minor"/>
      </rPr>
      <t>cm potrebne zbijenosti Me=60 MN/m2.</t>
    </r>
  </si>
  <si>
    <t>spoj L. Šabana - V. Nazora - odvojak 2</t>
  </si>
  <si>
    <t>Dobava materijala i postava rubnjaka 15/25 na beton C 16/20.</t>
  </si>
  <si>
    <t>spoj L. Šabana - V. Nazora -odvojak 1</t>
  </si>
  <si>
    <t>la=112,0 m', ša=2,0 - 2,70 m'</t>
  </si>
  <si>
    <r>
      <t>Ispitivanje zbijenosti postojećeg izvedenog donjeg nosivog sloja (tampona) kružnom pločom na svakih 500 m2 površine. Potreban Me mi</t>
    </r>
    <r>
      <rPr>
        <sz val="10"/>
        <rFont val="Arial CE"/>
        <charset val="238"/>
      </rPr>
      <t>n 50</t>
    </r>
    <r>
      <rPr>
        <sz val="10"/>
        <rFont val="Arial CE"/>
        <family val="2"/>
        <charset val="238"/>
      </rPr>
      <t xml:space="preserve"> MN/m2. U slučaju nepovoljnih rezultata kontaktirati projektanta i naručiti izvedbenu tehničku dokumentaciju.</t>
    </r>
  </si>
  <si>
    <t>Izrada, dobava i ugradba bitumenizirane drobljene kamene sitneži Ac 22 base za donji nosivi sloj asfalta u debljini 7 cm na kolnim površinama i 5 cm na hodnim površinama, u uvaljanom stanju.</t>
  </si>
  <si>
    <t xml:space="preserve">AC 22 base d = 7 cm </t>
  </si>
  <si>
    <t>Izrada, doprema i ugradnja asfalta Ac 16 surf debljine 6 cm u uvaljanom stanju, na mjestima izrade muldi.</t>
  </si>
  <si>
    <t>la=95,0 m', ša=2,5 m'</t>
  </si>
  <si>
    <r>
      <t>Izravnanje postojećeg kolnika ceste bitumeniziranom kamenom sitneži 0/16 mm, predviđena količina</t>
    </r>
    <r>
      <rPr>
        <sz val="11"/>
        <rFont val="Calibri"/>
        <family val="2"/>
        <charset val="238"/>
        <scheme val="minor"/>
      </rPr>
      <t xml:space="preserve"> 75</t>
    </r>
    <r>
      <rPr>
        <sz val="11"/>
        <color theme="1"/>
        <rFont val="Calibri"/>
        <family val="2"/>
        <charset val="238"/>
        <scheme val="minor"/>
      </rPr>
      <t>kg/m2.</t>
    </r>
  </si>
  <si>
    <t>Dobava, doprema i ugradnja nosivo-habajućeg sloja asfalta BNHS 0/16 debljine 6,00 cm u uvaljanom stanju. Odvojci L=65m' i 50m'.</t>
  </si>
  <si>
    <t>la=1.835,0 m', ša=2,5-3,0 m'</t>
  </si>
  <si>
    <t>UKUPNO MO IVANEC (I.-XVII.)</t>
  </si>
  <si>
    <t xml:space="preserve">la=400,0 m', ša=2,5 m' </t>
  </si>
  <si>
    <t>duljina m'</t>
  </si>
  <si>
    <t>la=963,0 m', ša&gt;3,0 m'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</si>
</sst>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b/>
      <sz val="10"/>
      <name val="Arial"/>
      <family val="2"/>
    </font>
    <font>
      <b/>
      <sz val="1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 CE"/>
      <charset val="238"/>
    </font>
    <font>
      <b/>
      <sz val="14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4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 vertical="center" wrapText="1"/>
    </xf>
    <xf numFmtId="0" fontId="0" fillId="0" borderId="10" xfId="0" applyBorder="1"/>
    <xf numFmtId="4" fontId="0" fillId="0" borderId="10" xfId="0" applyNumberFormat="1" applyBorder="1"/>
    <xf numFmtId="0" fontId="0" fillId="0" borderId="11" xfId="0" applyBorder="1"/>
    <xf numFmtId="4" fontId="0" fillId="0" borderId="11" xfId="0" applyNumberFormat="1" applyBorder="1"/>
    <xf numFmtId="4" fontId="16" fillId="0" borderId="11" xfId="0" applyNumberFormat="1" applyFont="1" applyBorder="1"/>
    <xf numFmtId="0" fontId="20" fillId="0" borderId="0" xfId="0" applyFont="1"/>
    <xf numFmtId="0" fontId="14" fillId="0" borderId="0" xfId="0" applyFont="1"/>
    <xf numFmtId="0" fontId="16" fillId="0" borderId="0" xfId="0" applyFont="1"/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4" fontId="0" fillId="0" borderId="0" xfId="0" applyNumberFormat="1" applyBorder="1"/>
    <xf numFmtId="4" fontId="16" fillId="0" borderId="0" xfId="0" applyNumberFormat="1" applyFont="1" applyBorder="1"/>
    <xf numFmtId="0" fontId="21" fillId="0" borderId="0" xfId="0" applyFont="1" applyAlignment="1">
      <alignment horizontal="center"/>
    </xf>
    <xf numFmtId="2" fontId="21" fillId="0" borderId="0" xfId="0" applyNumberFormat="1" applyFont="1" applyAlignment="1">
      <alignment horizontal="right"/>
    </xf>
    <xf numFmtId="0" fontId="21" fillId="0" borderId="0" xfId="0" applyFont="1"/>
    <xf numFmtId="0" fontId="21" fillId="0" borderId="0" xfId="0" applyFont="1" applyAlignment="1">
      <alignment horizontal="justify" vertical="justify" wrapText="1"/>
    </xf>
    <xf numFmtId="0" fontId="22" fillId="0" borderId="0" xfId="0" applyFont="1" applyAlignment="1">
      <alignment vertical="top" wrapText="1"/>
    </xf>
    <xf numFmtId="0" fontId="21" fillId="0" borderId="0" xfId="0" applyFont="1" applyAlignment="1">
      <alignment horizontal="justify" vertical="top" wrapText="1"/>
    </xf>
    <xf numFmtId="4" fontId="21" fillId="0" borderId="0" xfId="0" applyNumberFormat="1" applyFont="1"/>
    <xf numFmtId="0" fontId="21" fillId="0" borderId="10" xfId="0" applyFont="1" applyBorder="1" applyAlignment="1">
      <alignment horizontal="center"/>
    </xf>
    <xf numFmtId="4" fontId="21" fillId="0" borderId="10" xfId="0" applyNumberFormat="1" applyFont="1" applyBorder="1"/>
    <xf numFmtId="4" fontId="21" fillId="0" borderId="0" xfId="0" applyNumberFormat="1" applyFont="1" applyAlignment="1">
      <alignment horizontal="right"/>
    </xf>
    <xf numFmtId="4" fontId="21" fillId="0" borderId="0" xfId="0" applyNumberFormat="1" applyFont="1" applyAlignment="1">
      <alignment horizontal="right" vertical="top"/>
    </xf>
    <xf numFmtId="2" fontId="0" fillId="0" borderId="0" xfId="0" applyNumberFormat="1" applyAlignment="1">
      <alignment horizontal="right"/>
    </xf>
    <xf numFmtId="0" fontId="23" fillId="0" borderId="0" xfId="0" applyFont="1" applyAlignment="1">
      <alignment horizontal="justify" vertical="justify" wrapText="1"/>
    </xf>
    <xf numFmtId="0" fontId="22" fillId="0" borderId="10" xfId="0" applyFont="1" applyBorder="1" applyAlignment="1">
      <alignment vertical="top" wrapText="1"/>
    </xf>
    <xf numFmtId="0" fontId="22" fillId="0" borderId="12" xfId="0" applyFont="1" applyBorder="1" applyAlignment="1">
      <alignment vertical="top" wrapText="1"/>
    </xf>
    <xf numFmtId="4" fontId="0" fillId="0" borderId="12" xfId="0" applyNumberFormat="1" applyBorder="1"/>
    <xf numFmtId="0" fontId="24" fillId="0" borderId="13" xfId="0" applyFont="1" applyBorder="1" applyAlignment="1">
      <alignment vertical="top" wrapText="1"/>
    </xf>
    <xf numFmtId="4" fontId="0" fillId="0" borderId="13" xfId="0" applyNumberFormat="1" applyBorder="1"/>
    <xf numFmtId="0" fontId="0" fillId="0" borderId="0" xfId="0" applyAlignment="1">
      <alignment horizontal="center" wrapText="1"/>
    </xf>
    <xf numFmtId="4" fontId="21" fillId="0" borderId="10" xfId="0" applyNumberFormat="1" applyFont="1" applyBorder="1" applyAlignment="1">
      <alignment vertical="center"/>
    </xf>
    <xf numFmtId="0" fontId="21" fillId="0" borderId="10" xfId="0" applyFont="1" applyBorder="1" applyAlignment="1">
      <alignment horizontal="justify" vertical="center" wrapText="1"/>
    </xf>
    <xf numFmtId="0" fontId="21" fillId="0" borderId="10" xfId="0" applyFon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11" xfId="0" applyNumberFormat="1" applyFont="1" applyBorder="1"/>
    <xf numFmtId="4" fontId="26" fillId="0" borderId="0" xfId="0" applyNumberFormat="1" applyFont="1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/>
    <xf numFmtId="0" fontId="0" fillId="0" borderId="0" xfId="0"/>
    <xf numFmtId="0" fontId="0" fillId="0" borderId="10" xfId="0" applyBorder="1" applyAlignment="1"/>
    <xf numFmtId="0" fontId="0" fillId="0" borderId="11" xfId="0" applyBorder="1" applyAlignment="1"/>
    <xf numFmtId="0" fontId="0" fillId="0" borderId="0" xfId="0" applyBorder="1" applyAlignment="1"/>
    <xf numFmtId="0" fontId="0" fillId="0" borderId="0" xfId="0" applyAlignment="1">
      <alignment vertical="top"/>
    </xf>
    <xf numFmtId="0" fontId="18" fillId="0" borderId="0" xfId="0" applyFont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0" xfId="0" applyBorder="1" applyAlignment="1">
      <alignment vertical="top"/>
    </xf>
    <xf numFmtId="0" fontId="21" fillId="0" borderId="0" xfId="0" applyFont="1" applyAlignment="1">
      <alignment vertical="top"/>
    </xf>
    <xf numFmtId="0" fontId="21" fillId="0" borderId="10" xfId="0" applyFont="1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16" fillId="0" borderId="0" xfId="0" applyFont="1" applyAlignment="1">
      <alignment vertical="top"/>
    </xf>
    <xf numFmtId="0" fontId="19" fillId="0" borderId="0" xfId="0" applyFont="1" applyAlignment="1">
      <alignment horizontal="center" wrapText="1"/>
    </xf>
    <xf numFmtId="0" fontId="22" fillId="0" borderId="10" xfId="0" applyFont="1" applyBorder="1" applyAlignment="1">
      <alignment wrapText="1"/>
    </xf>
    <xf numFmtId="0" fontId="22" fillId="0" borderId="12" xfId="0" applyFont="1" applyBorder="1" applyAlignment="1">
      <alignment wrapText="1"/>
    </xf>
    <xf numFmtId="4" fontId="0" fillId="0" borderId="13" xfId="0" applyNumberFormat="1" applyBorder="1" applyAlignment="1"/>
    <xf numFmtId="164" fontId="0" fillId="0" borderId="0" xfId="0" applyNumberFormat="1" applyAlignment="1"/>
    <xf numFmtId="0" fontId="0" fillId="33" borderId="0" xfId="0" applyFill="1"/>
    <xf numFmtId="4" fontId="0" fillId="0" borderId="0" xfId="0" applyNumberFormat="1" applyFill="1"/>
    <xf numFmtId="0" fontId="0" fillId="0" borderId="0" xfId="0" applyFill="1" applyBorder="1" applyAlignment="1">
      <alignment horizontal="left" vertical="top" wrapText="1"/>
    </xf>
    <xf numFmtId="4" fontId="19" fillId="0" borderId="0" xfId="0" applyNumberFormat="1" applyFont="1" applyAlignment="1">
      <alignment horizontal="center" vertical="center" wrapText="1"/>
    </xf>
    <xf numFmtId="4" fontId="21" fillId="0" borderId="10" xfId="0" applyNumberFormat="1" applyFont="1" applyBorder="1" applyAlignment="1">
      <alignment horizontal="right" vertical="center"/>
    </xf>
    <xf numFmtId="4" fontId="21" fillId="0" borderId="10" xfId="0" applyNumberFormat="1" applyFont="1" applyBorder="1" applyAlignment="1">
      <alignment horizontal="right"/>
    </xf>
    <xf numFmtId="4" fontId="22" fillId="0" borderId="10" xfId="0" applyNumberFormat="1" applyFont="1" applyBorder="1" applyAlignment="1">
      <alignment vertical="top" wrapText="1"/>
    </xf>
    <xf numFmtId="4" fontId="22" fillId="0" borderId="12" xfId="0" applyNumberFormat="1" applyFont="1" applyBorder="1" applyAlignment="1">
      <alignment vertical="top" wrapText="1"/>
    </xf>
    <xf numFmtId="4" fontId="0" fillId="0" borderId="0" xfId="0" applyNumberFormat="1" applyAlignment="1">
      <alignment wrapText="1"/>
    </xf>
    <xf numFmtId="0" fontId="0" fillId="0" borderId="0" xfId="0"/>
    <xf numFmtId="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/>
    <xf numFmtId="0" fontId="19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0" fillId="0" borderId="0" xfId="0" applyFill="1"/>
    <xf numFmtId="0" fontId="0" fillId="0" borderId="0" xfId="0" applyFill="1" applyAlignment="1"/>
    <xf numFmtId="4" fontId="21" fillId="0" borderId="0" xfId="0" applyNumberFormat="1" applyFont="1" applyFill="1" applyAlignment="1">
      <alignment horizontal="right"/>
    </xf>
    <xf numFmtId="4" fontId="21" fillId="0" borderId="0" xfId="0" applyNumberFormat="1" applyFont="1" applyFill="1"/>
    <xf numFmtId="4" fontId="21" fillId="0" borderId="0" xfId="0" applyNumberFormat="1" applyFont="1" applyFill="1" applyAlignment="1">
      <alignment horizontal="right" vertical="top"/>
    </xf>
    <xf numFmtId="4" fontId="29" fillId="0" borderId="0" xfId="0" applyNumberFormat="1" applyFont="1"/>
    <xf numFmtId="4" fontId="29" fillId="0" borderId="0" xfId="0" applyNumberFormat="1" applyFont="1" applyFill="1"/>
    <xf numFmtId="0" fontId="14" fillId="0" borderId="0" xfId="0" applyFont="1" applyFill="1" applyAlignment="1">
      <alignment horizont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Fill="1" applyAlignment="1">
      <alignment horizontal="center"/>
    </xf>
    <xf numFmtId="0" fontId="0" fillId="0" borderId="0" xfId="0"/>
    <xf numFmtId="0" fontId="14" fillId="0" borderId="0" xfId="0" applyFont="1"/>
    <xf numFmtId="4" fontId="0" fillId="0" borderId="0" xfId="0" applyNumberFormat="1" applyAlignment="1">
      <alignment horizontal="right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>
      <alignment vertical="top" wrapText="1"/>
    </xf>
    <xf numFmtId="0" fontId="21" fillId="0" borderId="0" xfId="0" applyFont="1" applyAlignment="1">
      <alignment horizontal="justify" vertical="top" wrapText="1"/>
    </xf>
    <xf numFmtId="0" fontId="24" fillId="0" borderId="0" xfId="0" applyFont="1" applyAlignment="1">
      <alignment vertical="top" wrapText="1"/>
    </xf>
    <xf numFmtId="0" fontId="21" fillId="0" borderId="0" xfId="0" applyFont="1" applyAlignment="1">
      <alignment horizontal="left" vertical="center" wrapText="1"/>
    </xf>
    <xf numFmtId="0" fontId="0" fillId="0" borderId="0" xfId="0" applyAlignment="1"/>
    <xf numFmtId="0" fontId="23" fillId="0" borderId="0" xfId="0" applyFont="1" applyAlignment="1">
      <alignment horizontal="justify" vertical="top" wrapText="1"/>
    </xf>
    <xf numFmtId="0" fontId="21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4" fontId="0" fillId="0" borderId="0" xfId="0" applyNumberFormat="1" applyFill="1" applyAlignment="1">
      <alignment horizontal="center" wrapText="1"/>
    </xf>
    <xf numFmtId="0" fontId="18" fillId="0" borderId="0" xfId="0" applyFont="1" applyAlignment="1">
      <alignment horizontal="center" vertical="top" wrapText="1"/>
    </xf>
    <xf numFmtId="0" fontId="16" fillId="0" borderId="0" xfId="0" applyFont="1" applyFill="1"/>
    <xf numFmtId="0" fontId="16" fillId="0" borderId="0" xfId="0" applyFont="1" applyFill="1" applyAlignment="1"/>
    <xf numFmtId="4" fontId="16" fillId="0" borderId="0" xfId="0" applyNumberFormat="1" applyFont="1" applyFill="1"/>
    <xf numFmtId="4" fontId="25" fillId="0" borderId="0" xfId="0" applyNumberFormat="1" applyFont="1" applyFill="1"/>
    <xf numFmtId="0" fontId="31" fillId="0" borderId="0" xfId="0" applyFont="1" applyAlignment="1">
      <alignment vertical="top"/>
    </xf>
  </cellXfs>
  <cellStyles count="42">
    <cellStyle name="20% - Isticanje1" xfId="19" builtinId="30" customBuiltin="1"/>
    <cellStyle name="20% - Isticanje2" xfId="23" builtinId="34" customBuiltin="1"/>
    <cellStyle name="20% - Isticanje3" xfId="27" builtinId="38" customBuiltin="1"/>
    <cellStyle name="20% - Isticanje4" xfId="31" builtinId="42" customBuiltin="1"/>
    <cellStyle name="20% - Isticanje5" xfId="35" builtinId="46" customBuiltin="1"/>
    <cellStyle name="20% - Isticanje6" xfId="39" builtinId="50" customBuiltin="1"/>
    <cellStyle name="40% - Isticanje1" xfId="20" builtinId="31" customBuiltin="1"/>
    <cellStyle name="40% - Isticanje2" xfId="24" builtinId="35" customBuiltin="1"/>
    <cellStyle name="40% - Isticanje3" xfId="28" builtinId="39" customBuiltin="1"/>
    <cellStyle name="40% - Isticanje4" xfId="32" builtinId="43" customBuiltin="1"/>
    <cellStyle name="40% - Isticanje5" xfId="36" builtinId="47" customBuiltin="1"/>
    <cellStyle name="40% - Isticanje6" xfId="40" builtinId="51" customBuiltin="1"/>
    <cellStyle name="60% - Isticanje1" xfId="21" builtinId="32" customBuiltin="1"/>
    <cellStyle name="60% - Isticanje2" xfId="25" builtinId="36" customBuiltin="1"/>
    <cellStyle name="60% - Isticanje3" xfId="29" builtinId="40" customBuiltin="1"/>
    <cellStyle name="60% - Isticanje4" xfId="33" builtinId="44" customBuiltin="1"/>
    <cellStyle name="60% - Isticanje5" xfId="37" builtinId="48" customBuiltin="1"/>
    <cellStyle name="60% - Isticanje6" xfId="41" builtinId="52" customBuiltin="1"/>
    <cellStyle name="Bilješka" xfId="15" builtinId="10" customBuiltin="1"/>
    <cellStyle name="Dobro" xfId="6" builtinId="26" customBuiltin="1"/>
    <cellStyle name="Isticanje1" xfId="18" builtinId="29" customBuiltin="1"/>
    <cellStyle name="Isticanje2" xfId="22" builtinId="33" customBuiltin="1"/>
    <cellStyle name="Isticanje3" xfId="26" builtinId="37" customBuiltin="1"/>
    <cellStyle name="Isticanje4" xfId="30" builtinId="41" customBuiltin="1"/>
    <cellStyle name="Isticanje5" xfId="34" builtinId="45" customBuiltin="1"/>
    <cellStyle name="Isticanje6" xfId="38" builtinId="49" customBuiltin="1"/>
    <cellStyle name="Izlaz" xfId="10" builtinId="21" customBuiltin="1"/>
    <cellStyle name="Izračun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no" xfId="0" builtinId="0"/>
    <cellStyle name="Povezana ćelija" xfId="12" builtinId="24" customBuiltin="1"/>
    <cellStyle name="Provjera ćelije" xfId="13" builtinId="23" customBuiltin="1"/>
    <cellStyle name="Tekst objašnjenja" xfId="16" builtinId="53" customBuiltin="1"/>
    <cellStyle name="Tekst upozorenja" xfId="14" builtinId="11" customBuiltin="1"/>
    <cellStyle name="Ukupni zbroj" xfId="17" builtinId="25" customBuiltin="1"/>
    <cellStyle name="Unos" xfId="9" builtinId="2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0"/>
  <sheetViews>
    <sheetView showZeros="0" tabSelected="1" view="pageBreakPreview" zoomScaleSheetLayoutView="100" workbookViewId="0">
      <selection activeCell="I747" sqref="I747"/>
    </sheetView>
  </sheetViews>
  <sheetFormatPr defaultRowHeight="15" x14ac:dyDescent="0.25"/>
  <cols>
    <col min="1" max="1" width="5.5703125" style="49" customWidth="1"/>
    <col min="4" max="4" width="9.5703125" customWidth="1"/>
    <col min="5" max="5" width="11.7109375" customWidth="1"/>
    <col min="6" max="6" width="9.140625" style="43"/>
    <col min="7" max="7" width="11.5703125" style="1" customWidth="1"/>
    <col min="8" max="8" width="10" style="1" customWidth="1"/>
    <col min="9" max="9" width="11.7109375" style="1" bestFit="1" customWidth="1"/>
    <col min="10" max="10" width="13.7109375" customWidth="1"/>
    <col min="11" max="11" width="19.42578125" customWidth="1"/>
    <col min="12" max="12" width="10.140625" customWidth="1"/>
    <col min="13" max="13" width="10.42578125" customWidth="1"/>
    <col min="14" max="14" width="10" customWidth="1"/>
    <col min="15" max="15" width="8.140625" customWidth="1"/>
    <col min="18" max="18" width="9.85546875" customWidth="1"/>
    <col min="21" max="21" width="10.42578125" customWidth="1"/>
    <col min="22" max="22" width="2.28515625" customWidth="1"/>
    <col min="23" max="23" width="7.140625" customWidth="1"/>
    <col min="26" max="26" width="10.140625" bestFit="1" customWidth="1"/>
  </cols>
  <sheetData>
    <row r="1" spans="1:9" x14ac:dyDescent="0.25">
      <c r="E1" s="11" t="s">
        <v>21</v>
      </c>
    </row>
    <row r="3" spans="1:9" ht="18.75" x14ac:dyDescent="0.25">
      <c r="B3" s="95" t="s">
        <v>22</v>
      </c>
      <c r="C3" s="95"/>
      <c r="D3" s="95"/>
      <c r="E3" s="95"/>
      <c r="F3" s="95"/>
      <c r="G3" s="95"/>
      <c r="H3" s="95"/>
      <c r="I3" s="95"/>
    </row>
    <row r="4" spans="1:9" ht="18.75" x14ac:dyDescent="0.25">
      <c r="B4" s="95" t="s">
        <v>23</v>
      </c>
      <c r="C4" s="95"/>
      <c r="D4" s="95"/>
      <c r="E4" s="95"/>
      <c r="F4" s="95"/>
      <c r="G4" s="95"/>
      <c r="H4" s="95"/>
      <c r="I4" s="95"/>
    </row>
    <row r="5" spans="1:9" ht="18.75" x14ac:dyDescent="0.3">
      <c r="B5" s="12"/>
      <c r="C5" s="12"/>
      <c r="D5" s="12"/>
      <c r="E5" s="12"/>
      <c r="F5" s="59"/>
      <c r="G5" s="67"/>
      <c r="H5" s="67"/>
      <c r="I5" s="67"/>
    </row>
    <row r="6" spans="1:9" s="77" customFormat="1" ht="18.75" x14ac:dyDescent="0.3">
      <c r="A6" s="49"/>
      <c r="B6" s="78"/>
      <c r="C6" s="78"/>
      <c r="D6" s="78"/>
      <c r="E6" s="78"/>
      <c r="F6" s="59"/>
      <c r="G6" s="67"/>
      <c r="H6" s="67"/>
      <c r="I6" s="67"/>
    </row>
    <row r="7" spans="1:9" s="77" customFormat="1" ht="18.75" x14ac:dyDescent="0.3">
      <c r="A7" s="49"/>
      <c r="B7" s="78"/>
      <c r="C7" s="78"/>
      <c r="D7" s="78"/>
      <c r="E7" s="78"/>
      <c r="F7" s="59"/>
      <c r="G7" s="67"/>
      <c r="H7" s="67"/>
      <c r="I7" s="67"/>
    </row>
    <row r="8" spans="1:9" s="77" customFormat="1" ht="18.75" x14ac:dyDescent="0.3">
      <c r="A8" s="49"/>
      <c r="B8" s="78"/>
      <c r="C8" s="78"/>
      <c r="D8" s="78"/>
      <c r="E8" s="78"/>
      <c r="F8" s="59"/>
      <c r="G8" s="67"/>
      <c r="H8" s="67"/>
      <c r="I8" s="67"/>
    </row>
    <row r="9" spans="1:9" s="77" customFormat="1" ht="18.75" x14ac:dyDescent="0.3">
      <c r="A9" s="49"/>
      <c r="B9" s="78"/>
      <c r="C9" s="78"/>
      <c r="D9" s="78"/>
      <c r="E9" s="78"/>
      <c r="F9" s="59"/>
      <c r="G9" s="67"/>
      <c r="H9" s="67"/>
      <c r="I9" s="67"/>
    </row>
    <row r="10" spans="1:9" s="77" customFormat="1" ht="25.5" customHeight="1" x14ac:dyDescent="0.3">
      <c r="A10" s="49"/>
      <c r="B10" s="78"/>
      <c r="C10" s="106" t="s">
        <v>207</v>
      </c>
      <c r="D10" s="106"/>
      <c r="E10" s="78"/>
      <c r="F10" s="59"/>
      <c r="G10" s="67"/>
      <c r="H10" s="67"/>
      <c r="I10" s="67"/>
    </row>
    <row r="11" spans="1:9" s="77" customFormat="1" ht="41.25" customHeight="1" x14ac:dyDescent="0.25">
      <c r="A11" s="49"/>
      <c r="B11" s="78"/>
      <c r="C11" s="105" t="s">
        <v>208</v>
      </c>
      <c r="D11" s="105"/>
      <c r="E11" s="105"/>
      <c r="F11" s="105"/>
      <c r="G11" s="105"/>
      <c r="H11" s="105"/>
      <c r="I11" s="105"/>
    </row>
    <row r="12" spans="1:9" s="77" customFormat="1" ht="41.25" customHeight="1" x14ac:dyDescent="0.25">
      <c r="A12" s="49"/>
      <c r="B12" s="78"/>
      <c r="C12" s="105" t="s">
        <v>209</v>
      </c>
      <c r="D12" s="105"/>
      <c r="E12" s="105"/>
      <c r="F12" s="105"/>
      <c r="G12" s="105"/>
      <c r="H12" s="105"/>
      <c r="I12" s="105"/>
    </row>
    <row r="13" spans="1:9" s="77" customFormat="1" ht="41.25" customHeight="1" x14ac:dyDescent="0.25">
      <c r="A13" s="49"/>
      <c r="B13" s="78"/>
      <c r="C13" s="79"/>
      <c r="D13" s="79"/>
      <c r="E13" s="79"/>
      <c r="F13" s="79"/>
      <c r="G13" s="79"/>
      <c r="H13" s="79"/>
      <c r="I13" s="79"/>
    </row>
    <row r="14" spans="1:9" s="77" customFormat="1" ht="41.25" customHeight="1" x14ac:dyDescent="0.25">
      <c r="A14" s="49"/>
      <c r="B14" s="78"/>
      <c r="C14" s="79"/>
      <c r="D14" s="79"/>
      <c r="E14" s="79"/>
      <c r="F14" s="79"/>
      <c r="G14" s="79"/>
      <c r="H14" s="79"/>
      <c r="I14" s="79"/>
    </row>
    <row r="15" spans="1:9" ht="18.75" x14ac:dyDescent="0.3">
      <c r="B15" s="12"/>
      <c r="C15" s="12"/>
      <c r="D15" s="12"/>
      <c r="E15" s="12"/>
      <c r="F15" s="59"/>
      <c r="G15" s="67"/>
      <c r="H15" s="67"/>
      <c r="I15" s="67"/>
    </row>
    <row r="16" spans="1:9" ht="18.75" x14ac:dyDescent="0.25">
      <c r="B16" s="12"/>
      <c r="C16" s="12"/>
      <c r="D16" s="95" t="s">
        <v>24</v>
      </c>
      <c r="E16" s="104"/>
      <c r="F16" s="104"/>
      <c r="G16" s="104"/>
      <c r="H16" s="67"/>
      <c r="I16" s="67"/>
    </row>
    <row r="18" spans="1:9" ht="15.75" x14ac:dyDescent="0.25">
      <c r="A18" s="50" t="s">
        <v>10</v>
      </c>
      <c r="B18" s="9" t="s">
        <v>28</v>
      </c>
      <c r="D18" s="1"/>
    </row>
    <row r="19" spans="1:9" x14ac:dyDescent="0.25">
      <c r="B19" t="s">
        <v>25</v>
      </c>
      <c r="D19" s="1"/>
    </row>
    <row r="20" spans="1:9" x14ac:dyDescent="0.25">
      <c r="B20" s="10"/>
      <c r="D20" s="1"/>
    </row>
    <row r="21" spans="1:9" ht="30" x14ac:dyDescent="0.25">
      <c r="D21" s="1"/>
      <c r="F21" s="35" t="s">
        <v>12</v>
      </c>
      <c r="G21" s="3" t="s">
        <v>11</v>
      </c>
      <c r="H21" s="3" t="s">
        <v>13</v>
      </c>
      <c r="I21" s="3" t="s">
        <v>16</v>
      </c>
    </row>
    <row r="22" spans="1:9" ht="16.5" customHeight="1" x14ac:dyDescent="0.25">
      <c r="A22" s="49" t="s">
        <v>0</v>
      </c>
      <c r="B22" s="89" t="s">
        <v>30</v>
      </c>
      <c r="C22" s="89"/>
      <c r="D22" s="89"/>
      <c r="E22" s="89"/>
    </row>
    <row r="23" spans="1:9" x14ac:dyDescent="0.25">
      <c r="F23" s="39" t="s">
        <v>1</v>
      </c>
      <c r="G23" s="65">
        <f>2*265</f>
        <v>530</v>
      </c>
      <c r="H23" s="65"/>
      <c r="I23" s="65">
        <f>G23*H23</f>
        <v>0</v>
      </c>
    </row>
    <row r="24" spans="1:9" ht="50.25" customHeight="1" x14ac:dyDescent="0.25">
      <c r="A24" s="49" t="s">
        <v>2</v>
      </c>
      <c r="B24" s="89" t="s">
        <v>210</v>
      </c>
      <c r="C24" s="89"/>
      <c r="D24" s="89"/>
      <c r="E24" s="89"/>
      <c r="F24" s="39"/>
      <c r="G24" s="65"/>
      <c r="H24" s="65"/>
      <c r="I24" s="65"/>
    </row>
    <row r="25" spans="1:9" x14ac:dyDescent="0.25">
      <c r="F25" s="2" t="s">
        <v>26</v>
      </c>
      <c r="G25" s="65">
        <v>20</v>
      </c>
      <c r="H25" s="65"/>
      <c r="I25" s="65">
        <f>G25*H25</f>
        <v>0</v>
      </c>
    </row>
    <row r="26" spans="1:9" ht="31.5" customHeight="1" x14ac:dyDescent="0.25">
      <c r="A26" s="49" t="s">
        <v>4</v>
      </c>
      <c r="B26" s="89" t="s">
        <v>27</v>
      </c>
      <c r="C26" s="89"/>
      <c r="D26" s="89"/>
      <c r="E26" s="89"/>
      <c r="G26" s="65"/>
      <c r="H26" s="65"/>
      <c r="I26" s="65"/>
    </row>
    <row r="27" spans="1:9" x14ac:dyDescent="0.25">
      <c r="D27" s="1"/>
      <c r="F27" s="2" t="s">
        <v>3</v>
      </c>
      <c r="G27" s="65">
        <v>865</v>
      </c>
      <c r="H27" s="65"/>
      <c r="I27" s="65">
        <f>G27*H27</f>
        <v>0</v>
      </c>
    </row>
    <row r="28" spans="1:9" ht="33.75" customHeight="1" x14ac:dyDescent="0.25">
      <c r="A28" s="49" t="s">
        <v>5</v>
      </c>
      <c r="B28" s="89" t="s">
        <v>211</v>
      </c>
      <c r="C28" s="89"/>
      <c r="D28" s="89"/>
      <c r="E28" s="89"/>
      <c r="F28" s="2"/>
      <c r="G28" s="65"/>
      <c r="H28" s="65"/>
      <c r="I28" s="65"/>
    </row>
    <row r="29" spans="1:9" x14ac:dyDescent="0.25">
      <c r="D29" s="1"/>
      <c r="F29" s="2" t="s">
        <v>3</v>
      </c>
      <c r="G29" s="65">
        <v>865</v>
      </c>
      <c r="H29" s="65"/>
      <c r="I29" s="65">
        <f>G29*H29</f>
        <v>0</v>
      </c>
    </row>
    <row r="30" spans="1:9" ht="33" customHeight="1" x14ac:dyDescent="0.25">
      <c r="A30" s="49" t="s">
        <v>6</v>
      </c>
      <c r="B30" s="89" t="s">
        <v>31</v>
      </c>
      <c r="C30" s="89"/>
      <c r="D30" s="89"/>
      <c r="E30" s="89"/>
      <c r="G30" s="65"/>
      <c r="H30" s="65"/>
      <c r="I30" s="65"/>
    </row>
    <row r="31" spans="1:9" x14ac:dyDescent="0.25">
      <c r="D31" s="1"/>
      <c r="F31" s="2" t="s">
        <v>32</v>
      </c>
      <c r="G31" s="65">
        <v>2</v>
      </c>
      <c r="H31" s="65"/>
      <c r="I31" s="65">
        <f>G31*H31</f>
        <v>0</v>
      </c>
    </row>
    <row r="32" spans="1:9" ht="45" customHeight="1" x14ac:dyDescent="0.25">
      <c r="A32" s="49" t="s">
        <v>33</v>
      </c>
      <c r="B32" s="89" t="s">
        <v>14</v>
      </c>
      <c r="C32" s="89"/>
      <c r="D32" s="89"/>
      <c r="E32" s="89"/>
      <c r="F32" s="2"/>
      <c r="G32" s="65"/>
      <c r="H32" s="65"/>
      <c r="I32" s="65"/>
    </row>
    <row r="33" spans="1:11" x14ac:dyDescent="0.25">
      <c r="D33" s="1"/>
      <c r="F33" s="39" t="s">
        <v>1</v>
      </c>
      <c r="G33" s="65">
        <f>G23</f>
        <v>530</v>
      </c>
      <c r="H33" s="65"/>
      <c r="I33" s="65">
        <f>G33*H33</f>
        <v>0</v>
      </c>
    </row>
    <row r="34" spans="1:11" ht="60" customHeight="1" x14ac:dyDescent="0.25">
      <c r="A34" s="49" t="s">
        <v>35</v>
      </c>
      <c r="B34" s="90" t="s">
        <v>168</v>
      </c>
      <c r="C34" s="90"/>
      <c r="D34" s="90"/>
      <c r="E34" s="90"/>
      <c r="F34" s="39" t="s">
        <v>169</v>
      </c>
      <c r="G34" s="65">
        <v>16</v>
      </c>
      <c r="H34" s="65"/>
      <c r="I34" s="65">
        <f>G34*H34</f>
        <v>0</v>
      </c>
    </row>
    <row r="35" spans="1:11" x14ac:dyDescent="0.25">
      <c r="A35" s="49" t="s">
        <v>170</v>
      </c>
      <c r="B35" s="92" t="s">
        <v>171</v>
      </c>
      <c r="C35" s="92"/>
      <c r="D35" s="92"/>
      <c r="E35" s="92"/>
      <c r="F35" s="39" t="s">
        <v>169</v>
      </c>
      <c r="G35" s="65">
        <v>19</v>
      </c>
      <c r="H35" s="65"/>
      <c r="I35" s="65">
        <f>G35*H35</f>
        <v>0</v>
      </c>
    </row>
    <row r="36" spans="1:11" ht="30" customHeight="1" x14ac:dyDescent="0.25">
      <c r="A36" s="49" t="s">
        <v>172</v>
      </c>
      <c r="B36" s="90" t="s">
        <v>173</v>
      </c>
      <c r="C36" s="90"/>
      <c r="D36" s="90"/>
      <c r="E36" s="90"/>
      <c r="F36" s="39" t="s">
        <v>3</v>
      </c>
      <c r="G36" s="65">
        <v>68</v>
      </c>
      <c r="H36" s="65"/>
      <c r="I36" s="65">
        <f>G36*H36</f>
        <v>0</v>
      </c>
    </row>
    <row r="37" spans="1:11" ht="44.25" customHeight="1" x14ac:dyDescent="0.25">
      <c r="A37" s="49" t="s">
        <v>174</v>
      </c>
      <c r="B37" s="89" t="s">
        <v>212</v>
      </c>
      <c r="C37" s="89"/>
      <c r="D37" s="89"/>
      <c r="E37" s="89"/>
      <c r="F37" s="39" t="s">
        <v>3</v>
      </c>
      <c r="G37" s="65">
        <v>68</v>
      </c>
      <c r="H37" s="65"/>
      <c r="I37" s="65">
        <f>G37*H37</f>
        <v>0</v>
      </c>
    </row>
    <row r="38" spans="1:11" x14ac:dyDescent="0.25">
      <c r="B38" s="92"/>
      <c r="C38" s="92"/>
      <c r="D38" s="92"/>
      <c r="E38" s="92"/>
      <c r="F38" s="39"/>
    </row>
    <row r="39" spans="1:11" x14ac:dyDescent="0.25">
      <c r="A39" s="51"/>
      <c r="B39" s="4"/>
      <c r="C39" s="4" t="s">
        <v>7</v>
      </c>
      <c r="D39" s="5"/>
      <c r="E39" s="4"/>
      <c r="F39" s="46"/>
      <c r="G39" s="5"/>
      <c r="H39" s="5"/>
      <c r="I39" s="5">
        <f>SUM(I22:I37)</f>
        <v>0</v>
      </c>
    </row>
    <row r="40" spans="1:11" x14ac:dyDescent="0.25">
      <c r="A40" s="51"/>
      <c r="B40" s="4"/>
      <c r="C40" s="4" t="s">
        <v>15</v>
      </c>
      <c r="D40" s="5"/>
      <c r="E40" s="4"/>
      <c r="F40" s="46"/>
      <c r="G40" s="5"/>
      <c r="H40" s="5"/>
      <c r="I40" s="5">
        <f>0.25*I39</f>
        <v>0</v>
      </c>
    </row>
    <row r="41" spans="1:11" x14ac:dyDescent="0.25">
      <c r="D41" s="1"/>
    </row>
    <row r="42" spans="1:11" ht="15.75" thickBot="1" x14ac:dyDescent="0.3">
      <c r="A42" s="52"/>
      <c r="B42" s="6"/>
      <c r="C42" s="6" t="s">
        <v>9</v>
      </c>
      <c r="D42" s="7"/>
      <c r="E42" s="6"/>
      <c r="F42" s="47"/>
      <c r="G42" s="7"/>
      <c r="H42" s="7"/>
      <c r="I42" s="8">
        <f>SUM(I39:I40)</f>
        <v>0</v>
      </c>
    </row>
    <row r="43" spans="1:11" x14ac:dyDescent="0.25">
      <c r="D43" s="1"/>
    </row>
    <row r="45" spans="1:11" ht="15.75" x14ac:dyDescent="0.25">
      <c r="A45" s="50" t="s">
        <v>34</v>
      </c>
      <c r="B45" s="9" t="s">
        <v>37</v>
      </c>
      <c r="D45" s="1"/>
    </row>
    <row r="46" spans="1:11" x14ac:dyDescent="0.25">
      <c r="B46" s="80" t="s">
        <v>178</v>
      </c>
      <c r="C46" s="80"/>
      <c r="D46" s="65"/>
      <c r="E46" s="80"/>
      <c r="F46" s="81"/>
      <c r="G46" s="65"/>
      <c r="H46" s="65"/>
    </row>
    <row r="47" spans="1:11" x14ac:dyDescent="0.25">
      <c r="B47" s="10"/>
      <c r="D47" s="1"/>
      <c r="H47" s="65"/>
    </row>
    <row r="48" spans="1:11" ht="30" x14ac:dyDescent="0.25">
      <c r="D48" s="1"/>
      <c r="F48" s="35" t="s">
        <v>12</v>
      </c>
      <c r="G48" s="3" t="s">
        <v>11</v>
      </c>
      <c r="H48" s="3" t="s">
        <v>13</v>
      </c>
      <c r="I48" s="3" t="s">
        <v>16</v>
      </c>
      <c r="K48" s="64"/>
    </row>
    <row r="49" spans="1:9" ht="18.75" customHeight="1" x14ac:dyDescent="0.25">
      <c r="A49" s="49" t="s">
        <v>0</v>
      </c>
      <c r="B49" s="89" t="s">
        <v>30</v>
      </c>
      <c r="C49" s="89"/>
      <c r="D49" s="89"/>
      <c r="E49" s="89"/>
      <c r="F49" s="74" t="s">
        <v>1</v>
      </c>
      <c r="G49" s="65">
        <v>0</v>
      </c>
      <c r="H49" s="65"/>
      <c r="I49" s="65">
        <f t="shared" ref="I49:I54" si="0">G49*H49</f>
        <v>0</v>
      </c>
    </row>
    <row r="50" spans="1:9" ht="52.5" customHeight="1" x14ac:dyDescent="0.25">
      <c r="A50" s="49" t="s">
        <v>2</v>
      </c>
      <c r="B50" s="89" t="s">
        <v>210</v>
      </c>
      <c r="C50" s="89"/>
      <c r="D50" s="89"/>
      <c r="E50" s="89"/>
      <c r="F50" s="75" t="s">
        <v>26</v>
      </c>
      <c r="G50" s="65">
        <v>30</v>
      </c>
      <c r="H50" s="65"/>
      <c r="I50" s="65">
        <f t="shared" si="0"/>
        <v>0</v>
      </c>
    </row>
    <row r="51" spans="1:9" ht="32.25" customHeight="1" x14ac:dyDescent="0.25">
      <c r="A51" s="49" t="s">
        <v>4</v>
      </c>
      <c r="B51" s="89" t="s">
        <v>27</v>
      </c>
      <c r="C51" s="89"/>
      <c r="D51" s="89"/>
      <c r="E51" s="89"/>
      <c r="F51" s="75" t="s">
        <v>3</v>
      </c>
      <c r="G51" s="65">
        <v>653</v>
      </c>
      <c r="H51" s="65"/>
      <c r="I51" s="65">
        <f t="shared" si="0"/>
        <v>0</v>
      </c>
    </row>
    <row r="52" spans="1:9" ht="32.25" customHeight="1" x14ac:dyDescent="0.25">
      <c r="A52" s="49" t="s">
        <v>5</v>
      </c>
      <c r="B52" s="89" t="s">
        <v>211</v>
      </c>
      <c r="C52" s="89"/>
      <c r="D52" s="89"/>
      <c r="E52" s="89"/>
      <c r="F52" s="75" t="s">
        <v>3</v>
      </c>
      <c r="G52" s="65">
        <v>653</v>
      </c>
      <c r="H52" s="65"/>
      <c r="I52" s="65">
        <f t="shared" si="0"/>
        <v>0</v>
      </c>
    </row>
    <row r="53" spans="1:9" ht="50.25" customHeight="1" x14ac:dyDescent="0.25">
      <c r="A53" s="49" t="s">
        <v>6</v>
      </c>
      <c r="B53" s="89" t="s">
        <v>31</v>
      </c>
      <c r="C53" s="89"/>
      <c r="D53" s="89"/>
      <c r="E53" s="89"/>
      <c r="F53" s="2" t="s">
        <v>32</v>
      </c>
      <c r="G53" s="65">
        <v>2</v>
      </c>
      <c r="H53" s="65"/>
      <c r="I53" s="65">
        <f t="shared" si="0"/>
        <v>0</v>
      </c>
    </row>
    <row r="54" spans="1:9" ht="78" customHeight="1" x14ac:dyDescent="0.25">
      <c r="A54" s="49" t="s">
        <v>33</v>
      </c>
      <c r="B54" s="89" t="s">
        <v>176</v>
      </c>
      <c r="C54" s="89"/>
      <c r="D54" s="89"/>
      <c r="E54" s="89"/>
      <c r="F54" s="2" t="s">
        <v>1</v>
      </c>
      <c r="G54" s="65">
        <v>6</v>
      </c>
      <c r="H54" s="65"/>
      <c r="I54" s="65">
        <f t="shared" si="0"/>
        <v>0</v>
      </c>
    </row>
    <row r="55" spans="1:9" x14ac:dyDescent="0.25">
      <c r="D55" s="1"/>
      <c r="G55" s="65"/>
      <c r="H55" s="65"/>
      <c r="I55" s="65"/>
    </row>
    <row r="56" spans="1:9" x14ac:dyDescent="0.25">
      <c r="A56" s="49" t="s">
        <v>35</v>
      </c>
      <c r="B56" s="92" t="s">
        <v>177</v>
      </c>
      <c r="C56" s="92"/>
      <c r="D56" s="92"/>
      <c r="E56" s="92"/>
      <c r="F56" s="39" t="s">
        <v>1</v>
      </c>
      <c r="G56" s="65">
        <v>32</v>
      </c>
      <c r="H56" s="65"/>
      <c r="I56" s="65">
        <f>G56*H56</f>
        <v>0</v>
      </c>
    </row>
    <row r="57" spans="1:9" ht="30.75" customHeight="1" x14ac:dyDescent="0.25">
      <c r="A57" s="49" t="s">
        <v>126</v>
      </c>
      <c r="B57" s="90" t="s">
        <v>173</v>
      </c>
      <c r="C57" s="90"/>
      <c r="D57" s="90"/>
      <c r="E57" s="90"/>
      <c r="F57" s="39" t="s">
        <v>3</v>
      </c>
      <c r="G57" s="65">
        <v>32</v>
      </c>
      <c r="H57" s="65"/>
      <c r="I57" s="65">
        <f>G57*H57</f>
        <v>0</v>
      </c>
    </row>
    <row r="58" spans="1:9" ht="45" customHeight="1" x14ac:dyDescent="0.25">
      <c r="A58" s="49" t="s">
        <v>172</v>
      </c>
      <c r="B58" s="89" t="s">
        <v>212</v>
      </c>
      <c r="C58" s="89"/>
      <c r="D58" s="89"/>
      <c r="E58" s="89"/>
      <c r="F58" s="39" t="s">
        <v>3</v>
      </c>
      <c r="G58" s="65">
        <v>32</v>
      </c>
      <c r="H58" s="65"/>
      <c r="I58" s="65">
        <f>G58*H58</f>
        <v>0</v>
      </c>
    </row>
    <row r="59" spans="1:9" ht="58.5" customHeight="1" x14ac:dyDescent="0.25">
      <c r="A59" s="49" t="s">
        <v>174</v>
      </c>
      <c r="B59" s="89" t="s">
        <v>213</v>
      </c>
      <c r="C59" s="89"/>
      <c r="D59" s="89"/>
      <c r="E59" s="89"/>
      <c r="F59" s="39" t="s">
        <v>3</v>
      </c>
      <c r="G59" s="65">
        <v>10</v>
      </c>
      <c r="H59" s="65"/>
      <c r="I59" s="65">
        <f>G59*H59</f>
        <v>0</v>
      </c>
    </row>
    <row r="60" spans="1:9" ht="60" customHeight="1" x14ac:dyDescent="0.25">
      <c r="A60" s="49" t="s">
        <v>175</v>
      </c>
      <c r="B60" s="90" t="s">
        <v>168</v>
      </c>
      <c r="C60" s="90"/>
      <c r="D60" s="90"/>
      <c r="E60" s="90"/>
      <c r="F60" s="39" t="s">
        <v>169</v>
      </c>
      <c r="G60" s="65">
        <v>8</v>
      </c>
      <c r="H60" s="65"/>
      <c r="I60" s="65">
        <f>G60*H60</f>
        <v>0</v>
      </c>
    </row>
    <row r="61" spans="1:9" x14ac:dyDescent="0.25">
      <c r="B61" s="92"/>
      <c r="C61" s="92"/>
      <c r="D61" s="92"/>
      <c r="E61" s="92"/>
      <c r="F61" s="39"/>
      <c r="G61" s="65"/>
      <c r="H61" s="65"/>
      <c r="I61" s="65"/>
    </row>
    <row r="62" spans="1:9" x14ac:dyDescent="0.25">
      <c r="D62" s="1"/>
    </row>
    <row r="63" spans="1:9" x14ac:dyDescent="0.25">
      <c r="A63" s="51"/>
      <c r="B63" s="4"/>
      <c r="C63" s="4" t="s">
        <v>7</v>
      </c>
      <c r="D63" s="5"/>
      <c r="E63" s="4"/>
      <c r="F63" s="46"/>
      <c r="G63" s="5"/>
      <c r="H63" s="5"/>
      <c r="I63" s="5">
        <f>SUM(I49:I60)</f>
        <v>0</v>
      </c>
    </row>
    <row r="64" spans="1:9" x14ac:dyDescent="0.25">
      <c r="A64" s="51"/>
      <c r="B64" s="4"/>
      <c r="C64" s="4" t="s">
        <v>15</v>
      </c>
      <c r="D64" s="5"/>
      <c r="E64" s="4"/>
      <c r="F64" s="46"/>
      <c r="G64" s="5"/>
      <c r="H64" s="5"/>
      <c r="I64" s="5">
        <f>0.25*I63</f>
        <v>0</v>
      </c>
    </row>
    <row r="65" spans="1:9" x14ac:dyDescent="0.25">
      <c r="D65" s="1"/>
    </row>
    <row r="66" spans="1:9" ht="15.75" thickBot="1" x14ac:dyDescent="0.3">
      <c r="A66" s="52"/>
      <c r="B66" s="6"/>
      <c r="C66" s="6" t="s">
        <v>9</v>
      </c>
      <c r="D66" s="7"/>
      <c r="E66" s="6"/>
      <c r="F66" s="47"/>
      <c r="G66" s="7"/>
      <c r="H66" s="7"/>
      <c r="I66" s="8">
        <f>SUM(I63:I64)</f>
        <v>0</v>
      </c>
    </row>
    <row r="69" spans="1:9" ht="15.75" x14ac:dyDescent="0.25">
      <c r="A69" s="50" t="s">
        <v>38</v>
      </c>
      <c r="B69" s="9" t="s">
        <v>39</v>
      </c>
      <c r="D69" s="1"/>
    </row>
    <row r="70" spans="1:9" x14ac:dyDescent="0.25">
      <c r="B70" s="80" t="s">
        <v>214</v>
      </c>
      <c r="C70" s="80"/>
      <c r="D70" s="65"/>
    </row>
    <row r="71" spans="1:9" x14ac:dyDescent="0.25">
      <c r="B71" s="10"/>
      <c r="D71" s="1"/>
    </row>
    <row r="72" spans="1:9" ht="30" x14ac:dyDescent="0.25">
      <c r="D72" s="1"/>
      <c r="F72" s="35" t="s">
        <v>12</v>
      </c>
      <c r="G72" s="3" t="s">
        <v>11</v>
      </c>
      <c r="H72" s="3" t="s">
        <v>13</v>
      </c>
      <c r="I72" s="3" t="s">
        <v>16</v>
      </c>
    </row>
    <row r="73" spans="1:9" ht="16.5" customHeight="1" x14ac:dyDescent="0.25">
      <c r="A73" s="49" t="s">
        <v>0</v>
      </c>
      <c r="B73" s="89" t="s">
        <v>30</v>
      </c>
      <c r="C73" s="89"/>
      <c r="D73" s="89"/>
      <c r="E73" s="89"/>
      <c r="F73" s="39" t="s">
        <v>1</v>
      </c>
      <c r="G73" s="65">
        <v>284</v>
      </c>
      <c r="H73" s="65"/>
      <c r="I73" s="65">
        <f t="shared" ref="I73:I78" si="1">G73*H73</f>
        <v>0</v>
      </c>
    </row>
    <row r="74" spans="1:9" ht="46.5" customHeight="1" x14ac:dyDescent="0.25">
      <c r="A74" s="49" t="s">
        <v>2</v>
      </c>
      <c r="B74" s="89" t="s">
        <v>210</v>
      </c>
      <c r="C74" s="89"/>
      <c r="D74" s="89"/>
      <c r="E74" s="89"/>
      <c r="F74" s="2" t="s">
        <v>26</v>
      </c>
      <c r="G74" s="65">
        <v>20</v>
      </c>
      <c r="H74" s="65"/>
      <c r="I74" s="65">
        <f t="shared" si="1"/>
        <v>0</v>
      </c>
    </row>
    <row r="75" spans="1:9" ht="33.75" customHeight="1" x14ac:dyDescent="0.25">
      <c r="A75" s="49" t="s">
        <v>4</v>
      </c>
      <c r="B75" s="89" t="s">
        <v>27</v>
      </c>
      <c r="C75" s="89"/>
      <c r="D75" s="89"/>
      <c r="E75" s="89"/>
      <c r="F75" s="2" t="s">
        <v>3</v>
      </c>
      <c r="G75" s="65">
        <v>472</v>
      </c>
      <c r="H75" s="65"/>
      <c r="I75" s="65">
        <f t="shared" si="1"/>
        <v>0</v>
      </c>
    </row>
    <row r="76" spans="1:9" ht="32.25" customHeight="1" x14ac:dyDescent="0.25">
      <c r="A76" s="49" t="s">
        <v>5</v>
      </c>
      <c r="B76" s="89" t="s">
        <v>211</v>
      </c>
      <c r="C76" s="89"/>
      <c r="D76" s="89"/>
      <c r="E76" s="89"/>
      <c r="F76" s="2" t="s">
        <v>3</v>
      </c>
      <c r="G76" s="65">
        <v>472</v>
      </c>
      <c r="H76" s="65"/>
      <c r="I76" s="65">
        <f t="shared" si="1"/>
        <v>0</v>
      </c>
    </row>
    <row r="77" spans="1:9" ht="45" customHeight="1" x14ac:dyDescent="0.25">
      <c r="A77" s="49" t="s">
        <v>6</v>
      </c>
      <c r="B77" s="89" t="s">
        <v>31</v>
      </c>
      <c r="C77" s="89"/>
      <c r="D77" s="89"/>
      <c r="E77" s="89"/>
      <c r="F77" s="2" t="s">
        <v>32</v>
      </c>
      <c r="G77" s="65">
        <v>5</v>
      </c>
      <c r="H77" s="65"/>
      <c r="I77" s="65">
        <f t="shared" si="1"/>
        <v>0</v>
      </c>
    </row>
    <row r="78" spans="1:9" ht="48.75" customHeight="1" x14ac:dyDescent="0.25">
      <c r="A78" s="49" t="s">
        <v>33</v>
      </c>
      <c r="B78" s="89" t="s">
        <v>14</v>
      </c>
      <c r="C78" s="89"/>
      <c r="D78" s="89"/>
      <c r="E78" s="89"/>
      <c r="F78" s="39" t="s">
        <v>1</v>
      </c>
      <c r="G78" s="65">
        <f>G73</f>
        <v>284</v>
      </c>
      <c r="H78" s="65"/>
      <c r="I78" s="65">
        <f t="shared" si="1"/>
        <v>0</v>
      </c>
    </row>
    <row r="79" spans="1:9" x14ac:dyDescent="0.25">
      <c r="D79" s="1"/>
      <c r="G79" s="65"/>
      <c r="H79" s="65"/>
      <c r="I79" s="65"/>
    </row>
    <row r="80" spans="1:9" ht="45.75" customHeight="1" x14ac:dyDescent="0.25">
      <c r="A80" s="49" t="s">
        <v>35</v>
      </c>
      <c r="B80" s="90" t="s">
        <v>180</v>
      </c>
      <c r="C80" s="90"/>
      <c r="D80" s="90"/>
      <c r="E80" s="90"/>
      <c r="F80" s="39" t="s">
        <v>8</v>
      </c>
      <c r="G80" s="65">
        <v>14</v>
      </c>
      <c r="H80" s="65"/>
      <c r="I80" s="65">
        <f t="shared" ref="I80:I86" si="2">G80*H80</f>
        <v>0</v>
      </c>
    </row>
    <row r="81" spans="1:9" ht="28.5" customHeight="1" x14ac:dyDescent="0.25">
      <c r="A81" s="49" t="s">
        <v>126</v>
      </c>
      <c r="B81" s="90" t="s">
        <v>181</v>
      </c>
      <c r="C81" s="90"/>
      <c r="D81" s="90"/>
      <c r="E81" s="90"/>
      <c r="F81" s="39" t="s">
        <v>8</v>
      </c>
      <c r="G81" s="65">
        <v>12</v>
      </c>
      <c r="H81" s="65"/>
      <c r="I81" s="65">
        <f t="shared" si="2"/>
        <v>0</v>
      </c>
    </row>
    <row r="82" spans="1:9" ht="30" customHeight="1" x14ac:dyDescent="0.25">
      <c r="A82" s="49" t="s">
        <v>172</v>
      </c>
      <c r="B82" s="90" t="s">
        <v>182</v>
      </c>
      <c r="C82" s="90"/>
      <c r="D82" s="90"/>
      <c r="E82" s="90"/>
      <c r="F82" s="39" t="s">
        <v>169</v>
      </c>
      <c r="G82" s="65">
        <v>20</v>
      </c>
      <c r="H82" s="65"/>
      <c r="I82" s="65">
        <f t="shared" si="2"/>
        <v>0</v>
      </c>
    </row>
    <row r="83" spans="1:9" ht="77.25" customHeight="1" x14ac:dyDescent="0.25">
      <c r="A83" s="49" t="s">
        <v>174</v>
      </c>
      <c r="B83" s="89" t="s">
        <v>176</v>
      </c>
      <c r="C83" s="89"/>
      <c r="D83" s="89"/>
      <c r="E83" s="89"/>
      <c r="F83" s="39" t="s">
        <v>169</v>
      </c>
      <c r="G83" s="65">
        <v>3</v>
      </c>
      <c r="H83" s="65"/>
      <c r="I83" s="65">
        <f t="shared" si="2"/>
        <v>0</v>
      </c>
    </row>
    <row r="84" spans="1:9" ht="31.5" customHeight="1" x14ac:dyDescent="0.25">
      <c r="A84" s="49" t="s">
        <v>175</v>
      </c>
      <c r="B84" s="90" t="s">
        <v>173</v>
      </c>
      <c r="C84" s="90"/>
      <c r="D84" s="90"/>
      <c r="E84" s="90"/>
      <c r="F84" s="39" t="s">
        <v>3</v>
      </c>
      <c r="G84" s="65">
        <v>35</v>
      </c>
      <c r="H84" s="65"/>
      <c r="I84" s="65">
        <f t="shared" si="2"/>
        <v>0</v>
      </c>
    </row>
    <row r="85" spans="1:9" ht="43.5" customHeight="1" x14ac:dyDescent="0.25">
      <c r="A85" s="49" t="s">
        <v>179</v>
      </c>
      <c r="B85" s="89" t="s">
        <v>212</v>
      </c>
      <c r="C85" s="89"/>
      <c r="D85" s="89"/>
      <c r="E85" s="89"/>
      <c r="F85" s="39" t="s">
        <v>3</v>
      </c>
      <c r="G85" s="65">
        <v>32</v>
      </c>
      <c r="H85" s="65"/>
      <c r="I85" s="65">
        <f t="shared" si="2"/>
        <v>0</v>
      </c>
    </row>
    <row r="86" spans="1:9" ht="45.75" customHeight="1" x14ac:dyDescent="0.25">
      <c r="A86" s="49" t="s">
        <v>183</v>
      </c>
      <c r="B86" s="89" t="s">
        <v>216</v>
      </c>
      <c r="C86" s="89"/>
      <c r="D86" s="89"/>
      <c r="E86" s="89"/>
      <c r="F86" s="39" t="s">
        <v>3</v>
      </c>
      <c r="G86" s="65">
        <v>14</v>
      </c>
      <c r="H86" s="65"/>
      <c r="I86" s="65">
        <f t="shared" si="2"/>
        <v>0</v>
      </c>
    </row>
    <row r="87" spans="1:9" x14ac:dyDescent="0.25">
      <c r="B87" s="90"/>
      <c r="C87" s="90"/>
      <c r="D87" s="90"/>
      <c r="E87" s="90"/>
      <c r="F87" s="39"/>
      <c r="G87" s="65"/>
      <c r="H87" s="65"/>
      <c r="I87" s="65"/>
    </row>
    <row r="88" spans="1:9" x14ac:dyDescent="0.25">
      <c r="D88" s="1"/>
    </row>
    <row r="89" spans="1:9" x14ac:dyDescent="0.25">
      <c r="A89" s="51"/>
      <c r="B89" s="4"/>
      <c r="C89" s="4" t="s">
        <v>7</v>
      </c>
      <c r="D89" s="5"/>
      <c r="E89" s="4"/>
      <c r="F89" s="46"/>
      <c r="G89" s="5"/>
      <c r="H89" s="5"/>
      <c r="I89" s="5">
        <f>SUM(I73:I86)</f>
        <v>0</v>
      </c>
    </row>
    <row r="90" spans="1:9" x14ac:dyDescent="0.25">
      <c r="A90" s="51"/>
      <c r="B90" s="4"/>
      <c r="C90" s="4" t="s">
        <v>15</v>
      </c>
      <c r="D90" s="5"/>
      <c r="E90" s="4"/>
      <c r="F90" s="46"/>
      <c r="G90" s="5"/>
      <c r="H90" s="5"/>
      <c r="I90" s="5">
        <f>0.25*I89</f>
        <v>0</v>
      </c>
    </row>
    <row r="91" spans="1:9" x14ac:dyDescent="0.25">
      <c r="D91" s="1"/>
    </row>
    <row r="92" spans="1:9" ht="15.75" thickBot="1" x14ac:dyDescent="0.3">
      <c r="A92" s="52"/>
      <c r="B92" s="6"/>
      <c r="C92" s="6" t="s">
        <v>9</v>
      </c>
      <c r="D92" s="7"/>
      <c r="E92" s="6"/>
      <c r="F92" s="47"/>
      <c r="G92" s="7"/>
      <c r="H92" s="7"/>
      <c r="I92" s="8">
        <f>SUM(I89:I90)</f>
        <v>0</v>
      </c>
    </row>
    <row r="95" spans="1:9" ht="15.75" x14ac:dyDescent="0.25">
      <c r="A95" s="50" t="s">
        <v>40</v>
      </c>
      <c r="B95" s="9" t="s">
        <v>41</v>
      </c>
      <c r="D95" s="1"/>
    </row>
    <row r="96" spans="1:9" x14ac:dyDescent="0.25">
      <c r="B96" t="s">
        <v>241</v>
      </c>
      <c r="D96" s="1"/>
    </row>
    <row r="97" spans="1:9" x14ac:dyDescent="0.25">
      <c r="B97" s="10"/>
      <c r="D97" s="1"/>
    </row>
    <row r="98" spans="1:9" ht="30" x14ac:dyDescent="0.25">
      <c r="D98" s="1"/>
      <c r="F98" s="35" t="s">
        <v>12</v>
      </c>
      <c r="G98" s="3" t="s">
        <v>11</v>
      </c>
      <c r="H98" s="3" t="s">
        <v>13</v>
      </c>
      <c r="I98" s="3" t="s">
        <v>16</v>
      </c>
    </row>
    <row r="99" spans="1:9" x14ac:dyDescent="0.25">
      <c r="A99" s="49" t="s">
        <v>0</v>
      </c>
      <c r="B99" s="89" t="s">
        <v>30</v>
      </c>
      <c r="C99" s="89"/>
      <c r="D99" s="89"/>
      <c r="E99" s="89"/>
      <c r="F99" s="39" t="s">
        <v>1</v>
      </c>
      <c r="G99" s="65">
        <v>1924.8</v>
      </c>
      <c r="H99" s="65"/>
      <c r="I99" s="65">
        <f t="shared" ref="I99:I106" si="3">G99*H99</f>
        <v>0</v>
      </c>
    </row>
    <row r="100" spans="1:9" ht="45" customHeight="1" x14ac:dyDescent="0.25">
      <c r="A100" s="49" t="s">
        <v>2</v>
      </c>
      <c r="B100" s="89" t="s">
        <v>210</v>
      </c>
      <c r="C100" s="89"/>
      <c r="D100" s="89"/>
      <c r="E100" s="89"/>
      <c r="F100" s="2" t="s">
        <v>26</v>
      </c>
      <c r="G100" s="65">
        <v>176.38</v>
      </c>
      <c r="H100" s="65"/>
      <c r="I100" s="65">
        <f t="shared" si="3"/>
        <v>0</v>
      </c>
    </row>
    <row r="101" spans="1:9" ht="31.5" customHeight="1" x14ac:dyDescent="0.25">
      <c r="A101" s="49" t="s">
        <v>4</v>
      </c>
      <c r="B101" s="89" t="s">
        <v>27</v>
      </c>
      <c r="C101" s="89"/>
      <c r="D101" s="89"/>
      <c r="E101" s="89"/>
      <c r="F101" s="2" t="s">
        <v>3</v>
      </c>
      <c r="G101" s="65">
        <v>3250</v>
      </c>
      <c r="H101" s="65"/>
      <c r="I101" s="65">
        <f t="shared" si="3"/>
        <v>0</v>
      </c>
    </row>
    <row r="102" spans="1:9" ht="32.25" customHeight="1" x14ac:dyDescent="0.25">
      <c r="A102" s="49" t="s">
        <v>5</v>
      </c>
      <c r="B102" s="89" t="s">
        <v>211</v>
      </c>
      <c r="C102" s="89"/>
      <c r="D102" s="89"/>
      <c r="E102" s="89"/>
      <c r="F102" s="2" t="s">
        <v>3</v>
      </c>
      <c r="G102" s="65">
        <v>3250</v>
      </c>
      <c r="H102" s="65"/>
      <c r="I102" s="65">
        <f t="shared" si="3"/>
        <v>0</v>
      </c>
    </row>
    <row r="103" spans="1:9" ht="47.25" customHeight="1" x14ac:dyDescent="0.25">
      <c r="A103" s="49" t="s">
        <v>6</v>
      </c>
      <c r="B103" s="89" t="s">
        <v>31</v>
      </c>
      <c r="C103" s="89"/>
      <c r="D103" s="89"/>
      <c r="E103" s="89"/>
      <c r="F103" s="2" t="s">
        <v>32</v>
      </c>
      <c r="G103" s="65">
        <v>30</v>
      </c>
      <c r="H103" s="65"/>
      <c r="I103" s="65">
        <f t="shared" si="3"/>
        <v>0</v>
      </c>
    </row>
    <row r="104" spans="1:9" ht="46.5" customHeight="1" x14ac:dyDescent="0.25">
      <c r="A104" s="49" t="s">
        <v>33</v>
      </c>
      <c r="B104" s="89" t="s">
        <v>14</v>
      </c>
      <c r="C104" s="89"/>
      <c r="D104" s="89"/>
      <c r="E104" s="89"/>
      <c r="F104" s="39" t="s">
        <v>1</v>
      </c>
      <c r="G104" s="65">
        <f>G99</f>
        <v>1924.8</v>
      </c>
      <c r="H104" s="65"/>
      <c r="I104" s="65">
        <f t="shared" si="3"/>
        <v>0</v>
      </c>
    </row>
    <row r="105" spans="1:9" s="45" customFormat="1" ht="45" customHeight="1" x14ac:dyDescent="0.25">
      <c r="A105" s="49" t="s">
        <v>35</v>
      </c>
      <c r="B105" s="89" t="s">
        <v>215</v>
      </c>
      <c r="C105" s="89"/>
      <c r="D105" s="89"/>
      <c r="E105" s="89"/>
      <c r="F105" s="2" t="s">
        <v>26</v>
      </c>
      <c r="G105" s="65">
        <v>20.93</v>
      </c>
      <c r="H105" s="65"/>
      <c r="I105" s="65">
        <f t="shared" si="3"/>
        <v>0</v>
      </c>
    </row>
    <row r="106" spans="1:9" s="45" customFormat="1" ht="18.75" customHeight="1" x14ac:dyDescent="0.25">
      <c r="A106" s="49" t="s">
        <v>126</v>
      </c>
      <c r="B106" s="89" t="s">
        <v>171</v>
      </c>
      <c r="C106" s="89"/>
      <c r="D106" s="89"/>
      <c r="E106" s="89"/>
      <c r="F106" s="39" t="s">
        <v>169</v>
      </c>
      <c r="G106" s="65">
        <v>57</v>
      </c>
      <c r="H106" s="65"/>
      <c r="I106" s="65">
        <f t="shared" si="3"/>
        <v>0</v>
      </c>
    </row>
    <row r="107" spans="1:9" s="45" customFormat="1" ht="30" customHeight="1" x14ac:dyDescent="0.25">
      <c r="A107" s="49" t="s">
        <v>172</v>
      </c>
      <c r="B107" s="90" t="s">
        <v>173</v>
      </c>
      <c r="C107" s="90"/>
      <c r="D107" s="90"/>
      <c r="E107" s="90"/>
      <c r="F107" s="39" t="s">
        <v>3</v>
      </c>
      <c r="G107" s="65">
        <v>54</v>
      </c>
      <c r="H107" s="65"/>
      <c r="I107" s="65">
        <f t="shared" ref="I107:I111" si="4">G107*H107</f>
        <v>0</v>
      </c>
    </row>
    <row r="108" spans="1:9" s="45" customFormat="1" ht="42.75" customHeight="1" x14ac:dyDescent="0.25">
      <c r="A108" s="49" t="s">
        <v>174</v>
      </c>
      <c r="B108" s="90" t="s">
        <v>195</v>
      </c>
      <c r="C108" s="90"/>
      <c r="D108" s="90"/>
      <c r="E108" s="90"/>
      <c r="F108" s="39" t="s">
        <v>8</v>
      </c>
      <c r="G108" s="65">
        <v>30.5</v>
      </c>
      <c r="H108" s="65"/>
      <c r="I108" s="65">
        <f t="shared" si="4"/>
        <v>0</v>
      </c>
    </row>
    <row r="109" spans="1:9" s="45" customFormat="1" ht="31.5" customHeight="1" x14ac:dyDescent="0.25">
      <c r="A109" s="49" t="s">
        <v>175</v>
      </c>
      <c r="B109" s="90" t="s">
        <v>181</v>
      </c>
      <c r="C109" s="90"/>
      <c r="D109" s="90"/>
      <c r="E109" s="90"/>
      <c r="F109" s="39" t="s">
        <v>8</v>
      </c>
      <c r="G109" s="65">
        <v>28</v>
      </c>
      <c r="H109" s="65"/>
      <c r="I109" s="65">
        <f t="shared" si="4"/>
        <v>0</v>
      </c>
    </row>
    <row r="110" spans="1:9" s="45" customFormat="1" ht="46.5" customHeight="1" x14ac:dyDescent="0.25">
      <c r="A110" s="49" t="s">
        <v>179</v>
      </c>
      <c r="B110" s="89" t="s">
        <v>216</v>
      </c>
      <c r="C110" s="89"/>
      <c r="D110" s="89"/>
      <c r="E110" s="89"/>
      <c r="F110" s="39" t="s">
        <v>3</v>
      </c>
      <c r="G110" s="65">
        <v>30.5</v>
      </c>
      <c r="H110" s="65"/>
      <c r="I110" s="65">
        <f t="shared" si="4"/>
        <v>0</v>
      </c>
    </row>
    <row r="111" spans="1:9" s="45" customFormat="1" ht="48" customHeight="1" x14ac:dyDescent="0.25">
      <c r="A111" s="49" t="s">
        <v>183</v>
      </c>
      <c r="B111" s="89" t="s">
        <v>212</v>
      </c>
      <c r="C111" s="89"/>
      <c r="D111" s="89"/>
      <c r="E111" s="89"/>
      <c r="F111" s="39" t="s">
        <v>3</v>
      </c>
      <c r="G111" s="65">
        <v>32</v>
      </c>
      <c r="H111" s="65"/>
      <c r="I111" s="65">
        <f t="shared" si="4"/>
        <v>0</v>
      </c>
    </row>
    <row r="112" spans="1:9" s="45" customFormat="1" ht="60" customHeight="1" x14ac:dyDescent="0.25">
      <c r="A112" s="49" t="s">
        <v>191</v>
      </c>
      <c r="B112" s="90" t="s">
        <v>185</v>
      </c>
      <c r="C112" s="90"/>
      <c r="D112" s="90"/>
      <c r="E112" s="90"/>
      <c r="F112" s="39" t="s">
        <v>169</v>
      </c>
      <c r="G112" s="65">
        <v>11.5</v>
      </c>
      <c r="H112" s="65"/>
      <c r="I112" s="65">
        <f>G112*H112</f>
        <v>0</v>
      </c>
    </row>
    <row r="113" spans="1:9" s="45" customFormat="1" ht="48" customHeight="1" x14ac:dyDescent="0.25">
      <c r="A113" s="49" t="s">
        <v>192</v>
      </c>
      <c r="B113" s="88" t="s">
        <v>186</v>
      </c>
      <c r="C113" s="88"/>
      <c r="D113" s="88"/>
      <c r="E113" s="88"/>
      <c r="F113" s="44" t="s">
        <v>32</v>
      </c>
      <c r="G113" s="65">
        <v>1</v>
      </c>
      <c r="H113" s="65"/>
      <c r="I113" s="65">
        <f>G113*H113</f>
        <v>0</v>
      </c>
    </row>
    <row r="114" spans="1:9" s="45" customFormat="1" ht="84" customHeight="1" x14ac:dyDescent="0.25">
      <c r="A114" s="49" t="s">
        <v>193</v>
      </c>
      <c r="B114" s="88" t="s">
        <v>187</v>
      </c>
      <c r="C114" s="88"/>
      <c r="D114" s="88"/>
      <c r="E114" s="88"/>
      <c r="F114" s="44" t="s">
        <v>169</v>
      </c>
      <c r="G114" s="65">
        <v>2</v>
      </c>
      <c r="H114" s="65"/>
      <c r="I114" s="65">
        <f>G114*H114</f>
        <v>0</v>
      </c>
    </row>
    <row r="115" spans="1:9" x14ac:dyDescent="0.25">
      <c r="A115" s="51"/>
      <c r="B115" s="4"/>
      <c r="C115" s="4" t="s">
        <v>7</v>
      </c>
      <c r="D115" s="5"/>
      <c r="E115" s="4"/>
      <c r="F115" s="46"/>
      <c r="G115" s="5"/>
      <c r="H115" s="5"/>
      <c r="I115" s="5">
        <f>SUM(I99:I114)</f>
        <v>0</v>
      </c>
    </row>
    <row r="116" spans="1:9" x14ac:dyDescent="0.25">
      <c r="A116" s="51"/>
      <c r="B116" s="4"/>
      <c r="C116" s="4" t="s">
        <v>15</v>
      </c>
      <c r="D116" s="5"/>
      <c r="E116" s="4"/>
      <c r="F116" s="46"/>
      <c r="G116" s="5"/>
      <c r="H116" s="5"/>
      <c r="I116" s="5">
        <f>0.25*I115</f>
        <v>0</v>
      </c>
    </row>
    <row r="117" spans="1:9" ht="15.75" thickBot="1" x14ac:dyDescent="0.3">
      <c r="A117" s="52"/>
      <c r="B117" s="6"/>
      <c r="C117" s="6" t="s">
        <v>9</v>
      </c>
      <c r="D117" s="7"/>
      <c r="E117" s="6"/>
      <c r="F117" s="47"/>
      <c r="G117" s="7"/>
      <c r="H117" s="7"/>
      <c r="I117" s="8">
        <f>SUM(I115:I116)</f>
        <v>0</v>
      </c>
    </row>
    <row r="119" spans="1:9" ht="15.75" x14ac:dyDescent="0.25">
      <c r="A119" s="50" t="s">
        <v>42</v>
      </c>
      <c r="B119" s="9" t="s">
        <v>43</v>
      </c>
      <c r="D119" s="1"/>
    </row>
    <row r="120" spans="1:9" x14ac:dyDescent="0.25">
      <c r="B120" t="s">
        <v>196</v>
      </c>
      <c r="D120" s="1"/>
    </row>
    <row r="121" spans="1:9" x14ac:dyDescent="0.25">
      <c r="B121" s="10"/>
      <c r="D121" s="1"/>
    </row>
    <row r="122" spans="1:9" ht="30" x14ac:dyDescent="0.25">
      <c r="D122" s="1"/>
      <c r="F122" s="35" t="s">
        <v>12</v>
      </c>
      <c r="G122" s="3" t="s">
        <v>11</v>
      </c>
      <c r="H122" s="3" t="s">
        <v>13</v>
      </c>
      <c r="I122" s="3" t="s">
        <v>16</v>
      </c>
    </row>
    <row r="123" spans="1:9" x14ac:dyDescent="0.25">
      <c r="A123" s="49" t="s">
        <v>0</v>
      </c>
      <c r="B123" s="89" t="s">
        <v>30</v>
      </c>
      <c r="C123" s="89"/>
      <c r="D123" s="89"/>
      <c r="E123" s="89"/>
      <c r="F123" s="39" t="s">
        <v>1</v>
      </c>
      <c r="G123" s="65">
        <v>486</v>
      </c>
      <c r="H123" s="65"/>
      <c r="I123" s="65">
        <f t="shared" ref="I123:I129" si="5">G123*H123</f>
        <v>0</v>
      </c>
    </row>
    <row r="124" spans="1:9" ht="45" customHeight="1" x14ac:dyDescent="0.25">
      <c r="A124" s="49" t="s">
        <v>2</v>
      </c>
      <c r="B124" s="89" t="s">
        <v>210</v>
      </c>
      <c r="C124" s="89"/>
      <c r="D124" s="89"/>
      <c r="E124" s="89"/>
      <c r="F124" s="2" t="s">
        <v>26</v>
      </c>
      <c r="G124" s="65">
        <v>37.5</v>
      </c>
      <c r="H124" s="65"/>
      <c r="I124" s="65">
        <f t="shared" si="5"/>
        <v>0</v>
      </c>
    </row>
    <row r="125" spans="1:9" ht="33" customHeight="1" x14ac:dyDescent="0.25">
      <c r="A125" s="49" t="s">
        <v>4</v>
      </c>
      <c r="B125" s="89" t="s">
        <v>27</v>
      </c>
      <c r="C125" s="89"/>
      <c r="D125" s="89"/>
      <c r="E125" s="89"/>
      <c r="F125" s="2" t="s">
        <v>3</v>
      </c>
      <c r="G125" s="65">
        <v>795</v>
      </c>
      <c r="H125" s="65"/>
      <c r="I125" s="65">
        <f t="shared" si="5"/>
        <v>0</v>
      </c>
    </row>
    <row r="126" spans="1:9" ht="34.5" customHeight="1" x14ac:dyDescent="0.25">
      <c r="A126" s="49" t="s">
        <v>5</v>
      </c>
      <c r="B126" s="89" t="s">
        <v>211</v>
      </c>
      <c r="C126" s="89"/>
      <c r="D126" s="89"/>
      <c r="E126" s="89"/>
      <c r="F126" s="2" t="s">
        <v>3</v>
      </c>
      <c r="G126" s="65">
        <v>795</v>
      </c>
      <c r="H126" s="65"/>
      <c r="I126" s="65">
        <f t="shared" si="5"/>
        <v>0</v>
      </c>
    </row>
    <row r="127" spans="1:9" ht="45" customHeight="1" x14ac:dyDescent="0.25">
      <c r="A127" s="49" t="s">
        <v>6</v>
      </c>
      <c r="B127" s="89" t="s">
        <v>31</v>
      </c>
      <c r="C127" s="89"/>
      <c r="D127" s="89"/>
      <c r="E127" s="89"/>
      <c r="F127" s="2" t="s">
        <v>32</v>
      </c>
      <c r="G127" s="65">
        <v>3</v>
      </c>
      <c r="H127" s="65"/>
      <c r="I127" s="65">
        <f t="shared" si="5"/>
        <v>0</v>
      </c>
    </row>
    <row r="128" spans="1:9" ht="49.5" customHeight="1" x14ac:dyDescent="0.25">
      <c r="A128" s="49" t="s">
        <v>33</v>
      </c>
      <c r="B128" s="89" t="s">
        <v>14</v>
      </c>
      <c r="C128" s="89"/>
      <c r="D128" s="89"/>
      <c r="E128" s="89"/>
      <c r="F128" s="39" t="s">
        <v>1</v>
      </c>
      <c r="G128" s="65">
        <f>G123</f>
        <v>486</v>
      </c>
      <c r="H128" s="65"/>
      <c r="I128" s="65">
        <f t="shared" si="5"/>
        <v>0</v>
      </c>
    </row>
    <row r="129" spans="1:9" s="45" customFormat="1" ht="15.75" customHeight="1" x14ac:dyDescent="0.25">
      <c r="A129" s="49" t="s">
        <v>35</v>
      </c>
      <c r="B129" s="89" t="s">
        <v>171</v>
      </c>
      <c r="C129" s="89"/>
      <c r="D129" s="89"/>
      <c r="E129" s="89"/>
      <c r="F129" s="39" t="s">
        <v>169</v>
      </c>
      <c r="G129" s="65">
        <v>37</v>
      </c>
      <c r="H129" s="65"/>
      <c r="I129" s="65">
        <f t="shared" si="5"/>
        <v>0</v>
      </c>
    </row>
    <row r="130" spans="1:9" s="45" customFormat="1" ht="30.75" customHeight="1" x14ac:dyDescent="0.25">
      <c r="A130" s="49" t="s">
        <v>126</v>
      </c>
      <c r="B130" s="90" t="s">
        <v>173</v>
      </c>
      <c r="C130" s="90"/>
      <c r="D130" s="90"/>
      <c r="E130" s="90"/>
      <c r="F130" s="39" t="s">
        <v>3</v>
      </c>
      <c r="G130" s="65">
        <v>5</v>
      </c>
      <c r="H130" s="65"/>
      <c r="I130" s="65">
        <f t="shared" ref="I130:I134" si="6">G130*H130</f>
        <v>0</v>
      </c>
    </row>
    <row r="131" spans="1:9" s="45" customFormat="1" ht="49.5" customHeight="1" x14ac:dyDescent="0.25">
      <c r="A131" s="49" t="s">
        <v>172</v>
      </c>
      <c r="B131" s="90" t="s">
        <v>197</v>
      </c>
      <c r="C131" s="90"/>
      <c r="D131" s="90"/>
      <c r="E131" s="90"/>
      <c r="F131" s="39" t="s">
        <v>8</v>
      </c>
      <c r="G131" s="65">
        <v>77.5</v>
      </c>
      <c r="H131" s="65"/>
      <c r="I131" s="65">
        <f t="shared" si="6"/>
        <v>0</v>
      </c>
    </row>
    <row r="132" spans="1:9" s="45" customFormat="1" ht="33.75" customHeight="1" x14ac:dyDescent="0.25">
      <c r="A132" s="49" t="s">
        <v>174</v>
      </c>
      <c r="B132" s="90" t="s">
        <v>181</v>
      </c>
      <c r="C132" s="90"/>
      <c r="D132" s="90"/>
      <c r="E132" s="90"/>
      <c r="F132" s="39" t="s">
        <v>8</v>
      </c>
      <c r="G132" s="65">
        <v>72</v>
      </c>
      <c r="H132" s="65"/>
      <c r="I132" s="65">
        <f t="shared" si="6"/>
        <v>0</v>
      </c>
    </row>
    <row r="133" spans="1:9" s="45" customFormat="1" ht="49.5" customHeight="1" x14ac:dyDescent="0.25">
      <c r="A133" s="49" t="s">
        <v>175</v>
      </c>
      <c r="B133" s="89" t="s">
        <v>216</v>
      </c>
      <c r="C133" s="89"/>
      <c r="D133" s="89"/>
      <c r="E133" s="89"/>
      <c r="F133" s="39" t="s">
        <v>3</v>
      </c>
      <c r="G133" s="65">
        <v>77.5</v>
      </c>
      <c r="H133" s="65"/>
      <c r="I133" s="65">
        <f t="shared" si="6"/>
        <v>0</v>
      </c>
    </row>
    <row r="134" spans="1:9" s="45" customFormat="1" ht="49.5" customHeight="1" x14ac:dyDescent="0.25">
      <c r="A134" s="49" t="s">
        <v>179</v>
      </c>
      <c r="B134" s="89" t="s">
        <v>212</v>
      </c>
      <c r="C134" s="89"/>
      <c r="D134" s="89"/>
      <c r="E134" s="89"/>
      <c r="F134" s="39" t="s">
        <v>3</v>
      </c>
      <c r="G134" s="65">
        <v>5</v>
      </c>
      <c r="H134" s="65"/>
      <c r="I134" s="65">
        <f t="shared" si="6"/>
        <v>0</v>
      </c>
    </row>
    <row r="135" spans="1:9" s="45" customFormat="1" ht="63.75" customHeight="1" x14ac:dyDescent="0.25">
      <c r="A135" s="49" t="s">
        <v>183</v>
      </c>
      <c r="B135" s="90" t="s">
        <v>185</v>
      </c>
      <c r="C135" s="90"/>
      <c r="D135" s="90"/>
      <c r="E135" s="90"/>
      <c r="F135" s="39" t="s">
        <v>169</v>
      </c>
      <c r="G135" s="65">
        <v>19</v>
      </c>
      <c r="H135" s="65"/>
      <c r="I135" s="65">
        <f>G135*H135</f>
        <v>0</v>
      </c>
    </row>
    <row r="136" spans="1:9" ht="44.25" customHeight="1" x14ac:dyDescent="0.25">
      <c r="A136" s="49" t="s">
        <v>191</v>
      </c>
      <c r="B136" s="88" t="s">
        <v>186</v>
      </c>
      <c r="C136" s="88"/>
      <c r="D136" s="88"/>
      <c r="E136" s="88"/>
      <c r="F136" s="44" t="s">
        <v>32</v>
      </c>
      <c r="G136" s="65">
        <v>2</v>
      </c>
      <c r="H136" s="65"/>
      <c r="I136" s="65">
        <f>G136*H136</f>
        <v>0</v>
      </c>
    </row>
    <row r="137" spans="1:9" ht="78.75" customHeight="1" x14ac:dyDescent="0.25">
      <c r="A137" s="49" t="s">
        <v>192</v>
      </c>
      <c r="B137" s="88" t="s">
        <v>187</v>
      </c>
      <c r="C137" s="88"/>
      <c r="D137" s="88"/>
      <c r="E137" s="88"/>
      <c r="F137" s="44" t="s">
        <v>169</v>
      </c>
      <c r="G137" s="65">
        <v>9</v>
      </c>
      <c r="H137" s="65"/>
      <c r="I137" s="65">
        <f>G137*H137</f>
        <v>0</v>
      </c>
    </row>
    <row r="138" spans="1:9" x14ac:dyDescent="0.25">
      <c r="A138" s="51"/>
      <c r="B138" s="4"/>
      <c r="C138" s="4" t="s">
        <v>7</v>
      </c>
      <c r="D138" s="5"/>
      <c r="E138" s="4"/>
      <c r="F138" s="46"/>
      <c r="G138" s="5"/>
      <c r="H138" s="5"/>
      <c r="I138" s="5">
        <f>SUM(I123:I137)</f>
        <v>0</v>
      </c>
    </row>
    <row r="139" spans="1:9" x14ac:dyDescent="0.25">
      <c r="A139" s="51"/>
      <c r="B139" s="4"/>
      <c r="C139" s="4" t="s">
        <v>15</v>
      </c>
      <c r="D139" s="5"/>
      <c r="E139" s="4"/>
      <c r="F139" s="46"/>
      <c r="G139" s="5"/>
      <c r="H139" s="5"/>
      <c r="I139" s="5">
        <f>0.25*I138</f>
        <v>0</v>
      </c>
    </row>
    <row r="140" spans="1:9" x14ac:dyDescent="0.25">
      <c r="D140" s="1"/>
    </row>
    <row r="141" spans="1:9" ht="15.75" thickBot="1" x14ac:dyDescent="0.3">
      <c r="A141" s="52"/>
      <c r="B141" s="6"/>
      <c r="C141" s="6" t="s">
        <v>9</v>
      </c>
      <c r="D141" s="7"/>
      <c r="E141" s="6"/>
      <c r="F141" s="47"/>
      <c r="G141" s="7"/>
      <c r="H141" s="7"/>
      <c r="I141" s="8">
        <f>SUM(I138:I139)</f>
        <v>0</v>
      </c>
    </row>
    <row r="143" spans="1:9" ht="15.75" x14ac:dyDescent="0.25">
      <c r="A143" s="50" t="s">
        <v>44</v>
      </c>
      <c r="B143" s="9" t="s">
        <v>45</v>
      </c>
      <c r="D143" s="1"/>
    </row>
    <row r="144" spans="1:9" x14ac:dyDescent="0.25">
      <c r="B144" t="s">
        <v>198</v>
      </c>
      <c r="D144" s="1"/>
    </row>
    <row r="145" spans="1:9" x14ac:dyDescent="0.25">
      <c r="B145" s="10"/>
      <c r="D145" s="1"/>
    </row>
    <row r="146" spans="1:9" ht="30" x14ac:dyDescent="0.25">
      <c r="D146" s="1"/>
      <c r="F146" s="35" t="s">
        <v>12</v>
      </c>
      <c r="G146" s="3" t="s">
        <v>11</v>
      </c>
      <c r="H146" s="3" t="s">
        <v>13</v>
      </c>
      <c r="I146" s="3" t="s">
        <v>16</v>
      </c>
    </row>
    <row r="147" spans="1:9" x14ac:dyDescent="0.25">
      <c r="A147" s="49" t="s">
        <v>0</v>
      </c>
      <c r="B147" s="89" t="s">
        <v>30</v>
      </c>
      <c r="C147" s="89"/>
      <c r="D147" s="89"/>
      <c r="E147" s="89"/>
      <c r="F147" s="39" t="s">
        <v>1</v>
      </c>
      <c r="G147" s="65">
        <v>716</v>
      </c>
      <c r="H147" s="65"/>
      <c r="I147" s="65">
        <f t="shared" ref="I147:I154" si="7">G147*H147</f>
        <v>0</v>
      </c>
    </row>
    <row r="148" spans="1:9" ht="49.5" customHeight="1" x14ac:dyDescent="0.25">
      <c r="A148" s="49" t="s">
        <v>2</v>
      </c>
      <c r="B148" s="89" t="s">
        <v>210</v>
      </c>
      <c r="C148" s="89"/>
      <c r="D148" s="89"/>
      <c r="E148" s="89"/>
      <c r="F148" s="2" t="s">
        <v>26</v>
      </c>
      <c r="G148" s="65">
        <v>50</v>
      </c>
      <c r="H148" s="65"/>
      <c r="I148" s="65">
        <f t="shared" si="7"/>
        <v>0</v>
      </c>
    </row>
    <row r="149" spans="1:9" ht="33" customHeight="1" x14ac:dyDescent="0.25">
      <c r="A149" s="49" t="s">
        <v>4</v>
      </c>
      <c r="B149" s="89" t="s">
        <v>27</v>
      </c>
      <c r="C149" s="89"/>
      <c r="D149" s="89"/>
      <c r="E149" s="89"/>
      <c r="F149" s="2" t="s">
        <v>3</v>
      </c>
      <c r="G149" s="65">
        <v>1100</v>
      </c>
      <c r="H149" s="65"/>
      <c r="I149" s="65">
        <f t="shared" si="7"/>
        <v>0</v>
      </c>
    </row>
    <row r="150" spans="1:9" ht="33" customHeight="1" x14ac:dyDescent="0.25">
      <c r="A150" s="49" t="s">
        <v>5</v>
      </c>
      <c r="B150" s="89" t="s">
        <v>211</v>
      </c>
      <c r="C150" s="89"/>
      <c r="D150" s="89"/>
      <c r="E150" s="89"/>
      <c r="F150" s="2" t="s">
        <v>3</v>
      </c>
      <c r="G150" s="65">
        <v>1100</v>
      </c>
      <c r="H150" s="65"/>
      <c r="I150" s="65">
        <f t="shared" si="7"/>
        <v>0</v>
      </c>
    </row>
    <row r="151" spans="1:9" ht="46.5" customHeight="1" x14ac:dyDescent="0.25">
      <c r="A151" s="49" t="s">
        <v>6</v>
      </c>
      <c r="B151" s="89" t="s">
        <v>31</v>
      </c>
      <c r="C151" s="89"/>
      <c r="D151" s="89"/>
      <c r="E151" s="89"/>
      <c r="F151" s="2" t="s">
        <v>32</v>
      </c>
      <c r="G151" s="65">
        <v>9</v>
      </c>
      <c r="H151" s="65"/>
      <c r="I151" s="65">
        <f t="shared" si="7"/>
        <v>0</v>
      </c>
    </row>
    <row r="152" spans="1:9" ht="45.75" customHeight="1" x14ac:dyDescent="0.25">
      <c r="A152" s="49" t="s">
        <v>33</v>
      </c>
      <c r="B152" s="89" t="s">
        <v>14</v>
      </c>
      <c r="C152" s="89"/>
      <c r="D152" s="89"/>
      <c r="E152" s="89"/>
      <c r="F152" s="39" t="s">
        <v>1</v>
      </c>
      <c r="G152" s="65">
        <f>G147</f>
        <v>716</v>
      </c>
      <c r="H152" s="65"/>
      <c r="I152" s="65">
        <f t="shared" si="7"/>
        <v>0</v>
      </c>
    </row>
    <row r="153" spans="1:9" s="45" customFormat="1" ht="45.75" customHeight="1" x14ac:dyDescent="0.25">
      <c r="A153" s="49" t="s">
        <v>35</v>
      </c>
      <c r="B153" s="89" t="s">
        <v>217</v>
      </c>
      <c r="C153" s="89"/>
      <c r="D153" s="89"/>
      <c r="E153" s="89"/>
      <c r="F153" s="2" t="s">
        <v>26</v>
      </c>
      <c r="G153" s="65">
        <v>2.5499999999999998</v>
      </c>
      <c r="H153" s="65"/>
      <c r="I153" s="65">
        <f t="shared" si="7"/>
        <v>0</v>
      </c>
    </row>
    <row r="154" spans="1:9" s="45" customFormat="1" ht="18" customHeight="1" x14ac:dyDescent="0.25">
      <c r="A154" s="49" t="s">
        <v>126</v>
      </c>
      <c r="B154" s="89" t="s">
        <v>171</v>
      </c>
      <c r="C154" s="89"/>
      <c r="D154" s="89"/>
      <c r="E154" s="89"/>
      <c r="F154" s="39" t="s">
        <v>169</v>
      </c>
      <c r="G154" s="65">
        <v>10</v>
      </c>
      <c r="H154" s="65"/>
      <c r="I154" s="65">
        <f t="shared" si="7"/>
        <v>0</v>
      </c>
    </row>
    <row r="155" spans="1:9" s="45" customFormat="1" ht="33.75" customHeight="1" x14ac:dyDescent="0.25">
      <c r="A155" s="49" t="s">
        <v>172</v>
      </c>
      <c r="B155" s="90" t="s">
        <v>173</v>
      </c>
      <c r="C155" s="90"/>
      <c r="D155" s="90"/>
      <c r="E155" s="90"/>
      <c r="F155" s="39" t="s">
        <v>3</v>
      </c>
      <c r="G155" s="65">
        <v>4</v>
      </c>
      <c r="H155" s="65"/>
      <c r="I155" s="65">
        <f t="shared" ref="I155:I159" si="8">G155*H155</f>
        <v>0</v>
      </c>
    </row>
    <row r="156" spans="1:9" s="45" customFormat="1" ht="45.75" customHeight="1" x14ac:dyDescent="0.25">
      <c r="A156" s="49" t="s">
        <v>174</v>
      </c>
      <c r="B156" s="90" t="s">
        <v>199</v>
      </c>
      <c r="C156" s="90"/>
      <c r="D156" s="90"/>
      <c r="E156" s="90"/>
      <c r="F156" s="39" t="s">
        <v>8</v>
      </c>
      <c r="G156" s="65">
        <v>40</v>
      </c>
      <c r="H156" s="65"/>
      <c r="I156" s="65">
        <f t="shared" si="8"/>
        <v>0</v>
      </c>
    </row>
    <row r="157" spans="1:9" ht="33" customHeight="1" x14ac:dyDescent="0.25">
      <c r="A157" s="49" t="s">
        <v>175</v>
      </c>
      <c r="B157" s="90" t="s">
        <v>181</v>
      </c>
      <c r="C157" s="90"/>
      <c r="D157" s="90"/>
      <c r="E157" s="90"/>
      <c r="F157" s="39" t="s">
        <v>8</v>
      </c>
      <c r="G157" s="65">
        <v>36</v>
      </c>
      <c r="H157" s="65"/>
      <c r="I157" s="65">
        <f t="shared" si="8"/>
        <v>0</v>
      </c>
    </row>
    <row r="158" spans="1:9" ht="46.5" customHeight="1" x14ac:dyDescent="0.25">
      <c r="A158" s="49" t="s">
        <v>179</v>
      </c>
      <c r="B158" s="89" t="s">
        <v>216</v>
      </c>
      <c r="C158" s="89"/>
      <c r="D158" s="89"/>
      <c r="E158" s="89"/>
      <c r="F158" s="39" t="s">
        <v>3</v>
      </c>
      <c r="G158" s="65">
        <v>40</v>
      </c>
      <c r="H158" s="65"/>
      <c r="I158" s="65">
        <f t="shared" si="8"/>
        <v>0</v>
      </c>
    </row>
    <row r="159" spans="1:9" ht="48" customHeight="1" x14ac:dyDescent="0.25">
      <c r="A159" s="49" t="s">
        <v>183</v>
      </c>
      <c r="B159" s="89" t="s">
        <v>212</v>
      </c>
      <c r="C159" s="89"/>
      <c r="D159" s="89"/>
      <c r="E159" s="89"/>
      <c r="F159" s="39" t="s">
        <v>3</v>
      </c>
      <c r="G159" s="65">
        <v>4</v>
      </c>
      <c r="H159" s="65"/>
      <c r="I159" s="65">
        <f t="shared" si="8"/>
        <v>0</v>
      </c>
    </row>
    <row r="160" spans="1:9" ht="62.25" customHeight="1" x14ac:dyDescent="0.25">
      <c r="A160" s="49" t="s">
        <v>191</v>
      </c>
      <c r="B160" s="90" t="s">
        <v>185</v>
      </c>
      <c r="C160" s="90"/>
      <c r="D160" s="90"/>
      <c r="E160" s="90"/>
      <c r="F160" s="39" t="s">
        <v>169</v>
      </c>
      <c r="G160" s="65">
        <v>5</v>
      </c>
      <c r="H160" s="65"/>
      <c r="I160" s="65">
        <f>G160*H160</f>
        <v>0</v>
      </c>
    </row>
    <row r="161" spans="1:9" ht="45.75" customHeight="1" x14ac:dyDescent="0.25">
      <c r="A161" s="49" t="s">
        <v>192</v>
      </c>
      <c r="B161" s="88" t="s">
        <v>186</v>
      </c>
      <c r="C161" s="88"/>
      <c r="D161" s="88"/>
      <c r="E161" s="88"/>
      <c r="F161" s="44" t="s">
        <v>32</v>
      </c>
      <c r="G161" s="65">
        <v>1</v>
      </c>
      <c r="H161" s="65"/>
      <c r="I161" s="65">
        <f>G161*H161</f>
        <v>0</v>
      </c>
    </row>
    <row r="162" spans="1:9" ht="78" customHeight="1" x14ac:dyDescent="0.25">
      <c r="A162" s="49" t="s">
        <v>193</v>
      </c>
      <c r="B162" s="88" t="s">
        <v>187</v>
      </c>
      <c r="C162" s="88"/>
      <c r="D162" s="88"/>
      <c r="E162" s="88"/>
      <c r="F162" s="44" t="s">
        <v>169</v>
      </c>
      <c r="G162" s="65">
        <v>2</v>
      </c>
      <c r="H162" s="65"/>
      <c r="I162" s="65">
        <f>G162*H162</f>
        <v>0</v>
      </c>
    </row>
    <row r="163" spans="1:9" s="45" customFormat="1" ht="18" customHeight="1" x14ac:dyDescent="0.25">
      <c r="A163" s="53"/>
      <c r="B163" s="66"/>
      <c r="C163" s="66"/>
      <c r="D163" s="66"/>
      <c r="E163" s="66"/>
      <c r="F163" s="44"/>
      <c r="G163" s="65"/>
      <c r="H163" s="65"/>
      <c r="I163" s="65"/>
    </row>
    <row r="164" spans="1:9" s="45" customFormat="1" ht="18.75" customHeight="1" x14ac:dyDescent="0.25">
      <c r="A164" s="51"/>
      <c r="B164" s="4"/>
      <c r="C164" s="4" t="s">
        <v>7</v>
      </c>
      <c r="D164" s="5"/>
      <c r="E164" s="4"/>
      <c r="F164" s="46"/>
      <c r="G164" s="5"/>
      <c r="H164" s="5"/>
      <c r="I164" s="5">
        <f>SUM(I147:I163)</f>
        <v>0</v>
      </c>
    </row>
    <row r="165" spans="1:9" s="45" customFormat="1" ht="20.25" customHeight="1" x14ac:dyDescent="0.25">
      <c r="A165" s="51"/>
      <c r="B165" s="4"/>
      <c r="C165" s="4" t="s">
        <v>15</v>
      </c>
      <c r="D165" s="5"/>
      <c r="E165" s="4"/>
      <c r="F165" s="46"/>
      <c r="G165" s="5"/>
      <c r="H165" s="5"/>
      <c r="I165" s="5">
        <f>0.25*I164</f>
        <v>0</v>
      </c>
    </row>
    <row r="166" spans="1:9" s="45" customFormat="1" ht="15" customHeight="1" x14ac:dyDescent="0.25">
      <c r="A166" s="49"/>
      <c r="D166" s="1"/>
      <c r="F166" s="44"/>
      <c r="G166" s="1"/>
      <c r="H166" s="1"/>
      <c r="I166" s="1"/>
    </row>
    <row r="167" spans="1:9" ht="15.75" thickBot="1" x14ac:dyDescent="0.3">
      <c r="A167" s="52"/>
      <c r="B167" s="6"/>
      <c r="C167" s="6" t="s">
        <v>9</v>
      </c>
      <c r="D167" s="7"/>
      <c r="E167" s="6"/>
      <c r="F167" s="47"/>
      <c r="G167" s="7"/>
      <c r="H167" s="7"/>
      <c r="I167" s="8">
        <f>SUM(I164:I165)</f>
        <v>0</v>
      </c>
    </row>
    <row r="169" spans="1:9" ht="15.75" x14ac:dyDescent="0.25">
      <c r="A169" s="50" t="s">
        <v>46</v>
      </c>
      <c r="B169" s="9" t="s">
        <v>47</v>
      </c>
      <c r="D169" s="1"/>
    </row>
    <row r="170" spans="1:9" x14ac:dyDescent="0.25">
      <c r="B170" t="s">
        <v>200</v>
      </c>
      <c r="D170" s="1"/>
    </row>
    <row r="171" spans="1:9" x14ac:dyDescent="0.25">
      <c r="B171" s="10"/>
      <c r="D171" s="1"/>
    </row>
    <row r="172" spans="1:9" ht="30" x14ac:dyDescent="0.25">
      <c r="D172" s="1"/>
      <c r="F172" s="35" t="s">
        <v>12</v>
      </c>
      <c r="G172" s="3" t="s">
        <v>11</v>
      </c>
      <c r="H172" s="3" t="s">
        <v>13</v>
      </c>
      <c r="I172" s="3" t="s">
        <v>16</v>
      </c>
    </row>
    <row r="173" spans="1:9" x14ac:dyDescent="0.25">
      <c r="A173" s="49" t="s">
        <v>0</v>
      </c>
      <c r="B173" s="89" t="s">
        <v>30</v>
      </c>
      <c r="C173" s="89"/>
      <c r="D173" s="89"/>
      <c r="E173" s="89"/>
      <c r="F173" s="39" t="s">
        <v>1</v>
      </c>
      <c r="G173" s="65">
        <v>1140</v>
      </c>
      <c r="H173" s="65"/>
      <c r="I173" s="65">
        <f t="shared" ref="I173:I181" si="9">G173*H173</f>
        <v>0</v>
      </c>
    </row>
    <row r="174" spans="1:9" ht="45" customHeight="1" x14ac:dyDescent="0.25">
      <c r="A174" s="49" t="s">
        <v>2</v>
      </c>
      <c r="B174" s="89" t="s">
        <v>210</v>
      </c>
      <c r="C174" s="89"/>
      <c r="D174" s="89"/>
      <c r="E174" s="89"/>
      <c r="F174" s="2" t="s">
        <v>26</v>
      </c>
      <c r="G174" s="65">
        <v>76</v>
      </c>
      <c r="H174" s="65"/>
      <c r="I174" s="65">
        <f t="shared" si="9"/>
        <v>0</v>
      </c>
    </row>
    <row r="175" spans="1:9" ht="35.25" customHeight="1" x14ac:dyDescent="0.25">
      <c r="A175" s="49" t="s">
        <v>4</v>
      </c>
      <c r="B175" s="89" t="s">
        <v>27</v>
      </c>
      <c r="C175" s="89"/>
      <c r="D175" s="89"/>
      <c r="E175" s="89"/>
      <c r="F175" s="2" t="s">
        <v>3</v>
      </c>
      <c r="G175" s="65">
        <v>2074</v>
      </c>
      <c r="H175" s="65"/>
      <c r="I175" s="65">
        <f t="shared" si="9"/>
        <v>0</v>
      </c>
    </row>
    <row r="176" spans="1:9" ht="33" customHeight="1" x14ac:dyDescent="0.25">
      <c r="A176" s="49" t="s">
        <v>5</v>
      </c>
      <c r="B176" s="89" t="s">
        <v>211</v>
      </c>
      <c r="C176" s="89"/>
      <c r="D176" s="89"/>
      <c r="E176" s="89"/>
      <c r="F176" s="2" t="s">
        <v>3</v>
      </c>
      <c r="G176" s="65">
        <v>2074</v>
      </c>
      <c r="H176" s="65"/>
      <c r="I176" s="65">
        <f t="shared" si="9"/>
        <v>0</v>
      </c>
    </row>
    <row r="177" spans="1:9" ht="48" customHeight="1" x14ac:dyDescent="0.25">
      <c r="A177" s="49" t="s">
        <v>6</v>
      </c>
      <c r="B177" s="89" t="s">
        <v>31</v>
      </c>
      <c r="C177" s="89"/>
      <c r="D177" s="89"/>
      <c r="E177" s="89"/>
      <c r="F177" s="2" t="s">
        <v>32</v>
      </c>
      <c r="G177" s="65">
        <v>11</v>
      </c>
      <c r="H177" s="65"/>
      <c r="I177" s="65">
        <f t="shared" si="9"/>
        <v>0</v>
      </c>
    </row>
    <row r="178" spans="1:9" ht="59.25" customHeight="1" x14ac:dyDescent="0.25">
      <c r="A178" s="49" t="s">
        <v>33</v>
      </c>
      <c r="B178" s="89" t="s">
        <v>36</v>
      </c>
      <c r="C178" s="89"/>
      <c r="D178" s="89"/>
      <c r="E178" s="89"/>
      <c r="F178" s="2" t="s">
        <v>1</v>
      </c>
      <c r="G178" s="65">
        <v>3</v>
      </c>
      <c r="H178" s="65"/>
      <c r="I178" s="65">
        <f t="shared" si="9"/>
        <v>0</v>
      </c>
    </row>
    <row r="179" spans="1:9" ht="47.25" customHeight="1" x14ac:dyDescent="0.25">
      <c r="A179" s="49" t="s">
        <v>35</v>
      </c>
      <c r="B179" s="89" t="s">
        <v>14</v>
      </c>
      <c r="C179" s="89"/>
      <c r="D179" s="89"/>
      <c r="E179" s="89"/>
      <c r="F179" s="39" t="s">
        <v>1</v>
      </c>
      <c r="G179" s="65">
        <f>G173</f>
        <v>1140</v>
      </c>
      <c r="H179" s="65"/>
      <c r="I179" s="65">
        <f t="shared" si="9"/>
        <v>0</v>
      </c>
    </row>
    <row r="180" spans="1:9" s="45" customFormat="1" ht="47.25" customHeight="1" x14ac:dyDescent="0.25">
      <c r="A180" s="49" t="s">
        <v>126</v>
      </c>
      <c r="B180" s="89" t="s">
        <v>215</v>
      </c>
      <c r="C180" s="89"/>
      <c r="D180" s="89"/>
      <c r="E180" s="89"/>
      <c r="F180" s="2" t="s">
        <v>26</v>
      </c>
      <c r="G180" s="65">
        <v>24</v>
      </c>
      <c r="H180" s="65"/>
      <c r="I180" s="65">
        <f t="shared" si="9"/>
        <v>0</v>
      </c>
    </row>
    <row r="181" spans="1:9" s="45" customFormat="1" ht="20.25" customHeight="1" x14ac:dyDescent="0.25">
      <c r="A181" s="49" t="s">
        <v>172</v>
      </c>
      <c r="B181" s="89" t="s">
        <v>171</v>
      </c>
      <c r="C181" s="89"/>
      <c r="D181" s="89"/>
      <c r="E181" s="89"/>
      <c r="F181" s="39" t="s">
        <v>169</v>
      </c>
      <c r="G181" s="65">
        <v>30</v>
      </c>
      <c r="H181" s="65"/>
      <c r="I181" s="65">
        <f t="shared" si="9"/>
        <v>0</v>
      </c>
    </row>
    <row r="182" spans="1:9" s="45" customFormat="1" ht="32.25" customHeight="1" x14ac:dyDescent="0.25">
      <c r="A182" s="49" t="s">
        <v>174</v>
      </c>
      <c r="B182" s="90" t="s">
        <v>173</v>
      </c>
      <c r="C182" s="90"/>
      <c r="D182" s="90"/>
      <c r="E182" s="90"/>
      <c r="F182" s="39" t="s">
        <v>3</v>
      </c>
      <c r="G182" s="65">
        <v>54</v>
      </c>
      <c r="H182" s="65"/>
      <c r="I182" s="65">
        <f t="shared" ref="I182:I186" si="10">G182*H182</f>
        <v>0</v>
      </c>
    </row>
    <row r="183" spans="1:9" s="45" customFormat="1" ht="47.25" customHeight="1" x14ac:dyDescent="0.25">
      <c r="A183" s="49" t="s">
        <v>175</v>
      </c>
      <c r="B183" s="90" t="s">
        <v>201</v>
      </c>
      <c r="C183" s="90"/>
      <c r="D183" s="90"/>
      <c r="E183" s="90"/>
      <c r="F183" s="39" t="s">
        <v>8</v>
      </c>
      <c r="G183" s="65">
        <v>116</v>
      </c>
      <c r="H183" s="65"/>
      <c r="I183" s="65">
        <f t="shared" si="10"/>
        <v>0</v>
      </c>
    </row>
    <row r="184" spans="1:9" ht="28.5" customHeight="1" x14ac:dyDescent="0.25">
      <c r="A184" s="49" t="s">
        <v>179</v>
      </c>
      <c r="B184" s="90" t="s">
        <v>181</v>
      </c>
      <c r="C184" s="90"/>
      <c r="D184" s="90"/>
      <c r="E184" s="90"/>
      <c r="F184" s="39" t="s">
        <v>8</v>
      </c>
      <c r="G184" s="65">
        <v>100</v>
      </c>
      <c r="H184" s="65"/>
      <c r="I184" s="65">
        <f t="shared" si="10"/>
        <v>0</v>
      </c>
    </row>
    <row r="185" spans="1:9" ht="45.75" customHeight="1" x14ac:dyDescent="0.25">
      <c r="A185" s="49" t="s">
        <v>183</v>
      </c>
      <c r="B185" s="89" t="s">
        <v>216</v>
      </c>
      <c r="C185" s="89"/>
      <c r="D185" s="89"/>
      <c r="E185" s="89"/>
      <c r="F185" s="39" t="s">
        <v>3</v>
      </c>
      <c r="G185" s="65">
        <v>116</v>
      </c>
      <c r="H185" s="65"/>
      <c r="I185" s="65">
        <f t="shared" si="10"/>
        <v>0</v>
      </c>
    </row>
    <row r="186" spans="1:9" ht="44.25" customHeight="1" x14ac:dyDescent="0.25">
      <c r="A186" s="49" t="s">
        <v>191</v>
      </c>
      <c r="B186" s="89" t="s">
        <v>218</v>
      </c>
      <c r="C186" s="89"/>
      <c r="D186" s="89"/>
      <c r="E186" s="89"/>
      <c r="F186" s="39" t="s">
        <v>3</v>
      </c>
      <c r="G186" s="65">
        <v>5</v>
      </c>
      <c r="H186" s="65"/>
      <c r="I186" s="65">
        <f t="shared" si="10"/>
        <v>0</v>
      </c>
    </row>
    <row r="187" spans="1:9" ht="59.25" customHeight="1" x14ac:dyDescent="0.25">
      <c r="A187" s="49" t="s">
        <v>192</v>
      </c>
      <c r="B187" s="90" t="s">
        <v>185</v>
      </c>
      <c r="C187" s="90"/>
      <c r="D187" s="90"/>
      <c r="E187" s="90"/>
      <c r="F187" s="39" t="s">
        <v>169</v>
      </c>
      <c r="G187" s="65">
        <v>14</v>
      </c>
      <c r="H187" s="65"/>
      <c r="I187" s="65">
        <f>G187*H187</f>
        <v>0</v>
      </c>
    </row>
    <row r="188" spans="1:9" ht="48" customHeight="1" x14ac:dyDescent="0.25">
      <c r="A188" s="49" t="s">
        <v>193</v>
      </c>
      <c r="B188" s="88" t="s">
        <v>186</v>
      </c>
      <c r="C188" s="88"/>
      <c r="D188" s="88"/>
      <c r="E188" s="88"/>
      <c r="F188" s="44" t="s">
        <v>32</v>
      </c>
      <c r="G188" s="65">
        <v>1</v>
      </c>
      <c r="H188" s="65"/>
      <c r="I188" s="65">
        <f>G188*H188</f>
        <v>0</v>
      </c>
    </row>
    <row r="189" spans="1:9" ht="83.25" customHeight="1" x14ac:dyDescent="0.25">
      <c r="A189" s="49" t="s">
        <v>194</v>
      </c>
      <c r="B189" s="88" t="s">
        <v>187</v>
      </c>
      <c r="C189" s="88"/>
      <c r="D189" s="88"/>
      <c r="E189" s="88"/>
      <c r="F189" s="44" t="s">
        <v>169</v>
      </c>
      <c r="G189" s="65">
        <v>5</v>
      </c>
      <c r="H189" s="65"/>
      <c r="I189" s="65">
        <f>G189*H189</f>
        <v>0</v>
      </c>
    </row>
    <row r="190" spans="1:9" s="45" customFormat="1" x14ac:dyDescent="0.25">
      <c r="A190" s="53"/>
      <c r="B190" s="66"/>
      <c r="C190" s="66"/>
      <c r="D190" s="66"/>
      <c r="E190" s="66"/>
      <c r="F190" s="44"/>
      <c r="G190" s="65"/>
      <c r="H190" s="65"/>
      <c r="I190" s="65"/>
    </row>
    <row r="191" spans="1:9" s="45" customFormat="1" x14ac:dyDescent="0.25">
      <c r="A191" s="51"/>
      <c r="B191" s="4"/>
      <c r="C191" s="4" t="s">
        <v>7</v>
      </c>
      <c r="D191" s="5"/>
      <c r="E191" s="4"/>
      <c r="F191" s="46"/>
      <c r="G191" s="5"/>
      <c r="H191" s="5"/>
      <c r="I191" s="5">
        <f>SUM(I173:I190)</f>
        <v>0</v>
      </c>
    </row>
    <row r="192" spans="1:9" s="45" customFormat="1" x14ac:dyDescent="0.25">
      <c r="A192" s="51"/>
      <c r="B192" s="4"/>
      <c r="C192" s="4" t="s">
        <v>15</v>
      </c>
      <c r="D192" s="5"/>
      <c r="E192" s="4"/>
      <c r="F192" s="46"/>
      <c r="G192" s="5"/>
      <c r="H192" s="5"/>
      <c r="I192" s="5">
        <f>0.25*I191</f>
        <v>0</v>
      </c>
    </row>
    <row r="193" spans="1:9" s="45" customFormat="1" ht="15.75" thickBot="1" x14ac:dyDescent="0.3">
      <c r="A193" s="52"/>
      <c r="B193" s="6"/>
      <c r="C193" s="6" t="s">
        <v>9</v>
      </c>
      <c r="D193" s="7"/>
      <c r="E193" s="6"/>
      <c r="F193" s="47"/>
      <c r="G193" s="7"/>
      <c r="H193" s="7"/>
      <c r="I193" s="8">
        <f>SUM(I191:I192)</f>
        <v>0</v>
      </c>
    </row>
    <row r="194" spans="1:9" s="45" customFormat="1" x14ac:dyDescent="0.25">
      <c r="A194" s="53"/>
      <c r="B194" s="66"/>
      <c r="C194" s="66"/>
      <c r="D194" s="66"/>
      <c r="E194" s="66"/>
      <c r="F194" s="44"/>
      <c r="G194" s="65"/>
      <c r="H194" s="65"/>
      <c r="I194" s="65"/>
    </row>
    <row r="195" spans="1:9" s="45" customFormat="1" x14ac:dyDescent="0.25">
      <c r="A195" s="53"/>
      <c r="B195" s="66"/>
      <c r="C195" s="66"/>
      <c r="D195" s="66"/>
      <c r="E195" s="66"/>
      <c r="F195" s="44"/>
      <c r="G195" s="65"/>
      <c r="H195" s="65"/>
      <c r="I195" s="65"/>
    </row>
    <row r="196" spans="1:9" s="45" customFormat="1" x14ac:dyDescent="0.25">
      <c r="A196" s="53"/>
      <c r="B196" s="66"/>
      <c r="C196" s="66"/>
      <c r="D196" s="66"/>
      <c r="E196" s="66"/>
      <c r="F196" s="44"/>
      <c r="G196" s="65"/>
      <c r="H196" s="65"/>
      <c r="I196" s="65"/>
    </row>
    <row r="198" spans="1:9" ht="15.75" x14ac:dyDescent="0.25">
      <c r="A198" s="50" t="s">
        <v>48</v>
      </c>
      <c r="B198" s="9" t="s">
        <v>49</v>
      </c>
      <c r="D198" s="1"/>
      <c r="F198" s="91"/>
      <c r="G198" s="91"/>
      <c r="H198" s="91"/>
      <c r="I198" s="91"/>
    </row>
    <row r="199" spans="1:9" x14ac:dyDescent="0.25">
      <c r="B199" t="s">
        <v>50</v>
      </c>
      <c r="D199" s="1"/>
    </row>
    <row r="200" spans="1:9" x14ac:dyDescent="0.25">
      <c r="B200" s="10"/>
      <c r="D200" s="1"/>
    </row>
    <row r="201" spans="1:9" ht="30" x14ac:dyDescent="0.25">
      <c r="D201" s="1"/>
      <c r="F201" s="35" t="s">
        <v>12</v>
      </c>
      <c r="G201" s="3" t="s">
        <v>11</v>
      </c>
      <c r="H201" s="3" t="s">
        <v>13</v>
      </c>
      <c r="I201" s="3" t="s">
        <v>16</v>
      </c>
    </row>
    <row r="202" spans="1:9" x14ac:dyDescent="0.25">
      <c r="A202" s="49" t="s">
        <v>0</v>
      </c>
      <c r="B202" s="89" t="s">
        <v>30</v>
      </c>
      <c r="C202" s="89"/>
      <c r="D202" s="89"/>
      <c r="E202" s="89"/>
      <c r="F202" s="39" t="s">
        <v>1</v>
      </c>
      <c r="G202" s="65">
        <v>300</v>
      </c>
      <c r="H202" s="65"/>
      <c r="I202" s="65">
        <f t="shared" ref="I202:I211" si="11">G202*H202</f>
        <v>0</v>
      </c>
    </row>
    <row r="203" spans="1:9" ht="51.75" customHeight="1" x14ac:dyDescent="0.25">
      <c r="A203" s="49" t="s">
        <v>2</v>
      </c>
      <c r="B203" s="89" t="s">
        <v>210</v>
      </c>
      <c r="C203" s="89"/>
      <c r="D203" s="89"/>
      <c r="E203" s="89"/>
      <c r="F203" s="2" t="s">
        <v>26</v>
      </c>
      <c r="G203" s="65">
        <v>0</v>
      </c>
      <c r="H203" s="65"/>
      <c r="I203" s="65">
        <f t="shared" si="11"/>
        <v>0</v>
      </c>
    </row>
    <row r="204" spans="1:9" ht="33.75" customHeight="1" x14ac:dyDescent="0.25">
      <c r="A204" s="49" t="s">
        <v>4</v>
      </c>
      <c r="B204" s="89" t="s">
        <v>27</v>
      </c>
      <c r="C204" s="89"/>
      <c r="D204" s="89"/>
      <c r="E204" s="89"/>
      <c r="F204" s="2" t="s">
        <v>3</v>
      </c>
      <c r="G204" s="65">
        <v>620</v>
      </c>
      <c r="H204" s="65"/>
      <c r="I204" s="65">
        <f t="shared" si="11"/>
        <v>0</v>
      </c>
    </row>
    <row r="205" spans="1:9" ht="33.75" customHeight="1" x14ac:dyDescent="0.25">
      <c r="A205" s="49" t="s">
        <v>5</v>
      </c>
      <c r="B205" s="89" t="s">
        <v>219</v>
      </c>
      <c r="C205" s="89"/>
      <c r="D205" s="89"/>
      <c r="E205" s="89"/>
      <c r="F205" s="2" t="s">
        <v>3</v>
      </c>
      <c r="G205" s="65">
        <v>620</v>
      </c>
      <c r="H205" s="65"/>
      <c r="I205" s="65">
        <f t="shared" si="11"/>
        <v>0</v>
      </c>
    </row>
    <row r="206" spans="1:9" ht="50.25" customHeight="1" x14ac:dyDescent="0.25">
      <c r="A206" s="49" t="s">
        <v>6</v>
      </c>
      <c r="B206" s="89" t="s">
        <v>31</v>
      </c>
      <c r="C206" s="89"/>
      <c r="D206" s="89"/>
      <c r="E206" s="89"/>
      <c r="F206" s="2" t="s">
        <v>32</v>
      </c>
      <c r="G206" s="65">
        <v>3</v>
      </c>
      <c r="H206" s="65"/>
      <c r="I206" s="65">
        <f t="shared" si="11"/>
        <v>0</v>
      </c>
    </row>
    <row r="207" spans="1:9" ht="63.75" customHeight="1" x14ac:dyDescent="0.25">
      <c r="A207" s="49" t="s">
        <v>33</v>
      </c>
      <c r="B207" s="89" t="s">
        <v>36</v>
      </c>
      <c r="C207" s="89"/>
      <c r="D207" s="89"/>
      <c r="E207" s="89"/>
      <c r="F207" s="2" t="s">
        <v>1</v>
      </c>
      <c r="G207" s="65">
        <v>4</v>
      </c>
      <c r="H207" s="65"/>
      <c r="I207" s="65">
        <f t="shared" si="11"/>
        <v>0</v>
      </c>
    </row>
    <row r="208" spans="1:9" ht="46.5" customHeight="1" x14ac:dyDescent="0.25">
      <c r="A208" s="49" t="s">
        <v>35</v>
      </c>
      <c r="B208" s="89" t="s">
        <v>14</v>
      </c>
      <c r="C208" s="89"/>
      <c r="D208" s="89"/>
      <c r="E208" s="89"/>
      <c r="F208" s="39" t="s">
        <v>1</v>
      </c>
      <c r="G208" s="65">
        <f>G202</f>
        <v>300</v>
      </c>
      <c r="H208" s="65"/>
      <c r="I208" s="65">
        <f t="shared" si="11"/>
        <v>0</v>
      </c>
    </row>
    <row r="209" spans="1:9" s="45" customFormat="1" ht="46.5" customHeight="1" x14ac:dyDescent="0.25">
      <c r="A209" s="49" t="s">
        <v>126</v>
      </c>
      <c r="B209" s="89" t="s">
        <v>215</v>
      </c>
      <c r="C209" s="89"/>
      <c r="D209" s="89"/>
      <c r="E209" s="89"/>
      <c r="F209" s="2" t="s">
        <v>26</v>
      </c>
      <c r="G209" s="65">
        <v>19</v>
      </c>
      <c r="H209" s="65"/>
      <c r="I209" s="65">
        <f t="shared" si="11"/>
        <v>0</v>
      </c>
    </row>
    <row r="210" spans="1:9" s="45" customFormat="1" ht="18" customHeight="1" x14ac:dyDescent="0.25">
      <c r="A210" s="49" t="s">
        <v>172</v>
      </c>
      <c r="B210" s="89" t="s">
        <v>171</v>
      </c>
      <c r="C210" s="89"/>
      <c r="D210" s="89"/>
      <c r="E210" s="89"/>
      <c r="F210" s="39" t="s">
        <v>169</v>
      </c>
      <c r="G210" s="65">
        <v>20</v>
      </c>
      <c r="H210" s="65"/>
      <c r="I210" s="65">
        <f t="shared" si="11"/>
        <v>0</v>
      </c>
    </row>
    <row r="211" spans="1:9" s="45" customFormat="1" ht="60" customHeight="1" x14ac:dyDescent="0.25">
      <c r="A211" s="49" t="s">
        <v>174</v>
      </c>
      <c r="B211" s="90" t="s">
        <v>185</v>
      </c>
      <c r="C211" s="90"/>
      <c r="D211" s="90"/>
      <c r="E211" s="90"/>
      <c r="F211" s="39" t="s">
        <v>169</v>
      </c>
      <c r="G211" s="65">
        <v>21</v>
      </c>
      <c r="H211" s="65"/>
      <c r="I211" s="65">
        <f t="shared" si="11"/>
        <v>0</v>
      </c>
    </row>
    <row r="212" spans="1:9" s="45" customFormat="1" ht="35.25" customHeight="1" x14ac:dyDescent="0.25">
      <c r="A212" s="49"/>
      <c r="B212" s="66"/>
      <c r="C212" s="66"/>
      <c r="D212" s="66"/>
      <c r="E212" s="66"/>
      <c r="F212" s="44"/>
      <c r="G212" s="65"/>
      <c r="H212" s="65"/>
      <c r="I212" s="65"/>
    </row>
    <row r="213" spans="1:9" s="45" customFormat="1" x14ac:dyDescent="0.25">
      <c r="A213" s="49"/>
      <c r="B213" s="66"/>
      <c r="C213" s="66"/>
      <c r="D213" s="66"/>
      <c r="E213" s="66"/>
      <c r="F213" s="44"/>
      <c r="G213" s="65"/>
      <c r="H213" s="65"/>
      <c r="I213" s="65"/>
    </row>
    <row r="214" spans="1:9" x14ac:dyDescent="0.25">
      <c r="A214" s="51"/>
      <c r="B214" s="4"/>
      <c r="C214" s="4" t="s">
        <v>7</v>
      </c>
      <c r="D214" s="5"/>
      <c r="E214" s="4"/>
      <c r="F214" s="46"/>
      <c r="G214" s="5"/>
      <c r="H214" s="5"/>
      <c r="I214" s="5">
        <f>SUM(I202:I211)</f>
        <v>0</v>
      </c>
    </row>
    <row r="215" spans="1:9" x14ac:dyDescent="0.25">
      <c r="A215" s="51"/>
      <c r="B215" s="4"/>
      <c r="C215" s="4" t="s">
        <v>15</v>
      </c>
      <c r="D215" s="5"/>
      <c r="E215" s="4"/>
      <c r="F215" s="46"/>
      <c r="G215" s="5"/>
      <c r="H215" s="5"/>
      <c r="I215" s="5">
        <f>0.25*I214</f>
        <v>0</v>
      </c>
    </row>
    <row r="216" spans="1:9" x14ac:dyDescent="0.25">
      <c r="D216" s="1"/>
    </row>
    <row r="217" spans="1:9" ht="15.75" thickBot="1" x14ac:dyDescent="0.3">
      <c r="A217" s="52"/>
      <c r="B217" s="6"/>
      <c r="C217" s="6" t="s">
        <v>9</v>
      </c>
      <c r="D217" s="7"/>
      <c r="E217" s="6"/>
      <c r="F217" s="47"/>
      <c r="G217" s="7"/>
      <c r="H217" s="7"/>
      <c r="I217" s="8">
        <f>SUM(I214:I215)</f>
        <v>0</v>
      </c>
    </row>
    <row r="220" spans="1:9" ht="15.75" x14ac:dyDescent="0.25">
      <c r="A220" s="50" t="s">
        <v>51</v>
      </c>
      <c r="B220" s="9" t="s">
        <v>52</v>
      </c>
      <c r="D220" s="1"/>
    </row>
    <row r="221" spans="1:9" x14ac:dyDescent="0.25">
      <c r="B221" t="s">
        <v>202</v>
      </c>
      <c r="D221" s="1"/>
    </row>
    <row r="222" spans="1:9" x14ac:dyDescent="0.25">
      <c r="B222" s="10"/>
      <c r="D222" s="1"/>
    </row>
    <row r="223" spans="1:9" ht="30" x14ac:dyDescent="0.25">
      <c r="D223" s="1"/>
      <c r="F223" s="35" t="s">
        <v>12</v>
      </c>
      <c r="G223" s="3" t="s">
        <v>11</v>
      </c>
      <c r="H223" s="3" t="s">
        <v>13</v>
      </c>
      <c r="I223" s="3" t="s">
        <v>16</v>
      </c>
    </row>
    <row r="224" spans="1:9" ht="15.75" customHeight="1" x14ac:dyDescent="0.25">
      <c r="A224" s="49" t="s">
        <v>0</v>
      </c>
      <c r="B224" s="89" t="s">
        <v>30</v>
      </c>
      <c r="C224" s="89"/>
      <c r="D224" s="89"/>
      <c r="E224" s="89"/>
      <c r="F224" s="39" t="s">
        <v>1</v>
      </c>
      <c r="G224" s="65">
        <v>1082</v>
      </c>
      <c r="H224" s="65"/>
      <c r="I224" s="65">
        <f t="shared" ref="I224:I231" si="12">G224*H224</f>
        <v>0</v>
      </c>
    </row>
    <row r="225" spans="1:9" ht="52.5" customHeight="1" x14ac:dyDescent="0.25">
      <c r="A225" s="49" t="s">
        <v>2</v>
      </c>
      <c r="B225" s="89" t="s">
        <v>210</v>
      </c>
      <c r="C225" s="89"/>
      <c r="D225" s="89"/>
      <c r="E225" s="89"/>
      <c r="F225" s="2" t="s">
        <v>26</v>
      </c>
      <c r="G225" s="65">
        <v>62</v>
      </c>
      <c r="H225" s="65"/>
      <c r="I225" s="65">
        <f t="shared" si="12"/>
        <v>0</v>
      </c>
    </row>
    <row r="226" spans="1:9" ht="30.75" customHeight="1" x14ac:dyDescent="0.25">
      <c r="A226" s="49" t="s">
        <v>4</v>
      </c>
      <c r="B226" s="89" t="s">
        <v>27</v>
      </c>
      <c r="C226" s="89"/>
      <c r="D226" s="89"/>
      <c r="E226" s="89"/>
      <c r="F226" s="2" t="s">
        <v>3</v>
      </c>
      <c r="G226" s="65">
        <v>1800</v>
      </c>
      <c r="H226" s="65"/>
      <c r="I226" s="65">
        <f t="shared" si="12"/>
        <v>0</v>
      </c>
    </row>
    <row r="227" spans="1:9" ht="30" customHeight="1" x14ac:dyDescent="0.25">
      <c r="A227" s="49" t="s">
        <v>5</v>
      </c>
      <c r="B227" s="89" t="s">
        <v>211</v>
      </c>
      <c r="C227" s="89"/>
      <c r="D227" s="89"/>
      <c r="E227" s="89"/>
      <c r="F227" s="2" t="s">
        <v>3</v>
      </c>
      <c r="G227" s="65">
        <v>1800</v>
      </c>
      <c r="H227" s="65"/>
      <c r="I227" s="65">
        <f t="shared" si="12"/>
        <v>0</v>
      </c>
    </row>
    <row r="228" spans="1:9" ht="45" customHeight="1" x14ac:dyDescent="0.25">
      <c r="A228" s="49" t="s">
        <v>6</v>
      </c>
      <c r="B228" s="89" t="s">
        <v>31</v>
      </c>
      <c r="C228" s="89"/>
      <c r="D228" s="89"/>
      <c r="E228" s="89"/>
      <c r="F228" s="2" t="s">
        <v>32</v>
      </c>
      <c r="G228" s="65">
        <v>18</v>
      </c>
      <c r="H228" s="65"/>
      <c r="I228" s="65">
        <f t="shared" si="12"/>
        <v>0</v>
      </c>
    </row>
    <row r="229" spans="1:9" ht="45" customHeight="1" x14ac:dyDescent="0.25">
      <c r="A229" s="49" t="s">
        <v>33</v>
      </c>
      <c r="B229" s="89" t="s">
        <v>14</v>
      </c>
      <c r="C229" s="89"/>
      <c r="D229" s="89"/>
      <c r="E229" s="89"/>
      <c r="F229" s="39" t="s">
        <v>1</v>
      </c>
      <c r="G229" s="65">
        <f>G224</f>
        <v>1082</v>
      </c>
      <c r="H229" s="65"/>
      <c r="I229" s="65">
        <f t="shared" si="12"/>
        <v>0</v>
      </c>
    </row>
    <row r="230" spans="1:9" s="45" customFormat="1" ht="45" customHeight="1" x14ac:dyDescent="0.25">
      <c r="A230" s="49" t="s">
        <v>35</v>
      </c>
      <c r="B230" s="89" t="s">
        <v>215</v>
      </c>
      <c r="C230" s="89"/>
      <c r="D230" s="89"/>
      <c r="E230" s="89"/>
      <c r="F230" s="2" t="s">
        <v>26</v>
      </c>
      <c r="G230" s="65">
        <v>17</v>
      </c>
      <c r="H230" s="65"/>
      <c r="I230" s="65">
        <f t="shared" si="12"/>
        <v>0</v>
      </c>
    </row>
    <row r="231" spans="1:9" s="45" customFormat="1" ht="17.25" customHeight="1" x14ac:dyDescent="0.25">
      <c r="A231" s="49" t="s">
        <v>126</v>
      </c>
      <c r="B231" s="89" t="s">
        <v>171</v>
      </c>
      <c r="C231" s="89"/>
      <c r="D231" s="89"/>
      <c r="E231" s="89"/>
      <c r="F231" s="39" t="s">
        <v>169</v>
      </c>
      <c r="G231" s="65">
        <v>20</v>
      </c>
      <c r="H231" s="65"/>
      <c r="I231" s="65">
        <f t="shared" si="12"/>
        <v>0</v>
      </c>
    </row>
    <row r="232" spans="1:9" s="45" customFormat="1" ht="29.25" customHeight="1" x14ac:dyDescent="0.25">
      <c r="A232" s="49" t="s">
        <v>172</v>
      </c>
      <c r="B232" s="90" t="s">
        <v>173</v>
      </c>
      <c r="C232" s="90"/>
      <c r="D232" s="90"/>
      <c r="E232" s="90"/>
      <c r="F232" s="39" t="s">
        <v>3</v>
      </c>
      <c r="G232" s="65">
        <v>15</v>
      </c>
      <c r="H232" s="65"/>
      <c r="I232" s="65">
        <f t="shared" ref="I232:I236" si="13">G232*H232</f>
        <v>0</v>
      </c>
    </row>
    <row r="233" spans="1:9" s="45" customFormat="1" ht="45" customHeight="1" x14ac:dyDescent="0.25">
      <c r="A233" s="49" t="s">
        <v>174</v>
      </c>
      <c r="B233" s="90" t="s">
        <v>203</v>
      </c>
      <c r="C233" s="90"/>
      <c r="D233" s="90"/>
      <c r="E233" s="90"/>
      <c r="F233" s="39" t="s">
        <v>8</v>
      </c>
      <c r="G233" s="65">
        <v>73.5</v>
      </c>
      <c r="H233" s="65"/>
      <c r="I233" s="65">
        <f t="shared" si="13"/>
        <v>0</v>
      </c>
    </row>
    <row r="234" spans="1:9" s="45" customFormat="1" ht="33.75" customHeight="1" x14ac:dyDescent="0.25">
      <c r="A234" s="49" t="s">
        <v>175</v>
      </c>
      <c r="B234" s="90" t="s">
        <v>181</v>
      </c>
      <c r="C234" s="90"/>
      <c r="D234" s="90"/>
      <c r="E234" s="90"/>
      <c r="F234" s="39" t="s">
        <v>8</v>
      </c>
      <c r="G234" s="65">
        <v>68</v>
      </c>
      <c r="H234" s="65"/>
      <c r="I234" s="65">
        <f t="shared" si="13"/>
        <v>0</v>
      </c>
    </row>
    <row r="235" spans="1:9" s="45" customFormat="1" ht="45" customHeight="1" x14ac:dyDescent="0.25">
      <c r="A235" s="49" t="s">
        <v>179</v>
      </c>
      <c r="B235" s="89" t="s">
        <v>216</v>
      </c>
      <c r="C235" s="89"/>
      <c r="D235" s="89"/>
      <c r="E235" s="89"/>
      <c r="F235" s="39" t="s">
        <v>3</v>
      </c>
      <c r="G235" s="65">
        <v>73.5</v>
      </c>
      <c r="H235" s="65"/>
      <c r="I235" s="65">
        <f t="shared" si="13"/>
        <v>0</v>
      </c>
    </row>
    <row r="236" spans="1:9" s="45" customFormat="1" ht="45" customHeight="1" x14ac:dyDescent="0.25">
      <c r="A236" s="49" t="s">
        <v>183</v>
      </c>
      <c r="B236" s="89" t="s">
        <v>212</v>
      </c>
      <c r="C236" s="89"/>
      <c r="D236" s="89"/>
      <c r="E236" s="89"/>
      <c r="F236" s="39" t="s">
        <v>3</v>
      </c>
      <c r="G236" s="65">
        <v>15</v>
      </c>
      <c r="H236" s="65"/>
      <c r="I236" s="65">
        <f t="shared" si="13"/>
        <v>0</v>
      </c>
    </row>
    <row r="237" spans="1:9" s="45" customFormat="1" ht="45" customHeight="1" x14ac:dyDescent="0.25">
      <c r="A237" s="49" t="s">
        <v>191</v>
      </c>
      <c r="B237" s="90" t="s">
        <v>185</v>
      </c>
      <c r="C237" s="90"/>
      <c r="D237" s="90"/>
      <c r="E237" s="90"/>
      <c r="F237" s="39" t="s">
        <v>169</v>
      </c>
      <c r="G237" s="65">
        <v>5</v>
      </c>
      <c r="H237" s="65"/>
      <c r="I237" s="65">
        <f>G237*H237</f>
        <v>0</v>
      </c>
    </row>
    <row r="238" spans="1:9" s="77" customFormat="1" ht="31.5" customHeight="1" x14ac:dyDescent="0.25">
      <c r="A238" s="49" t="s">
        <v>192</v>
      </c>
      <c r="B238" s="90" t="s">
        <v>220</v>
      </c>
      <c r="C238" s="90"/>
      <c r="D238" s="90"/>
      <c r="E238" s="90"/>
      <c r="F238" s="39" t="s">
        <v>169</v>
      </c>
      <c r="G238" s="65">
        <v>5</v>
      </c>
      <c r="H238" s="65"/>
      <c r="I238" s="65">
        <f>G238*H238</f>
        <v>0</v>
      </c>
    </row>
    <row r="239" spans="1:9" s="45" customFormat="1" ht="15" customHeight="1" x14ac:dyDescent="0.25">
      <c r="A239" s="51"/>
      <c r="B239" s="4"/>
      <c r="C239" s="4" t="s">
        <v>7</v>
      </c>
      <c r="D239" s="5"/>
      <c r="E239" s="4"/>
      <c r="F239" s="46"/>
      <c r="G239" s="5"/>
      <c r="H239" s="5"/>
      <c r="I239" s="5">
        <f>SUM(I224:I238)</f>
        <v>0</v>
      </c>
    </row>
    <row r="240" spans="1:9" s="45" customFormat="1" ht="15" customHeight="1" x14ac:dyDescent="0.25">
      <c r="A240" s="51"/>
      <c r="B240" s="4"/>
      <c r="C240" s="4" t="s">
        <v>15</v>
      </c>
      <c r="D240" s="5"/>
      <c r="E240" s="4"/>
      <c r="F240" s="46"/>
      <c r="G240" s="5"/>
      <c r="H240" s="5"/>
      <c r="I240" s="5">
        <f>0.25*I239</f>
        <v>0</v>
      </c>
    </row>
    <row r="241" spans="1:9" s="45" customFormat="1" ht="15" customHeight="1" x14ac:dyDescent="0.25">
      <c r="A241" s="49"/>
      <c r="B241"/>
      <c r="C241"/>
      <c r="D241" s="1"/>
      <c r="E241"/>
      <c r="F241" s="43"/>
      <c r="G241" s="1"/>
      <c r="H241" s="1"/>
      <c r="I241" s="1"/>
    </row>
    <row r="242" spans="1:9" s="45" customFormat="1" ht="15" customHeight="1" thickBot="1" x14ac:dyDescent="0.3">
      <c r="A242" s="52"/>
      <c r="B242" s="6"/>
      <c r="C242" s="6" t="s">
        <v>9</v>
      </c>
      <c r="D242" s="7"/>
      <c r="E242" s="6"/>
      <c r="F242" s="47"/>
      <c r="G242" s="7"/>
      <c r="H242" s="7"/>
      <c r="I242" s="8">
        <f>SUM(I239:I240)</f>
        <v>0</v>
      </c>
    </row>
    <row r="243" spans="1:9" s="45" customFormat="1" ht="15" customHeight="1" x14ac:dyDescent="0.25">
      <c r="A243" s="49"/>
      <c r="D243" s="1"/>
      <c r="F243" s="44"/>
      <c r="G243" s="1"/>
      <c r="H243" s="1"/>
      <c r="I243" s="1"/>
    </row>
    <row r="244" spans="1:9" s="45" customFormat="1" ht="15" customHeight="1" x14ac:dyDescent="0.25">
      <c r="A244" s="49"/>
      <c r="D244" s="1"/>
      <c r="F244" s="44"/>
      <c r="G244" s="1"/>
      <c r="H244" s="1"/>
      <c r="I244" s="1"/>
    </row>
    <row r="245" spans="1:9" s="45" customFormat="1" ht="15" customHeight="1" x14ac:dyDescent="0.25">
      <c r="A245" s="49"/>
      <c r="D245" s="1"/>
      <c r="F245" s="44"/>
      <c r="G245" s="1"/>
      <c r="H245" s="1"/>
      <c r="I245" s="1"/>
    </row>
    <row r="246" spans="1:9" ht="15" customHeight="1" x14ac:dyDescent="0.25">
      <c r="D246" s="1"/>
    </row>
    <row r="247" spans="1:9" ht="15" customHeight="1" x14ac:dyDescent="0.25"/>
    <row r="248" spans="1:9" ht="15" customHeight="1" x14ac:dyDescent="0.25"/>
    <row r="249" spans="1:9" ht="15" customHeight="1" x14ac:dyDescent="0.25"/>
    <row r="250" spans="1:9" ht="15.75" customHeight="1" x14ac:dyDescent="0.25"/>
    <row r="251" spans="1:9" ht="15" customHeight="1" x14ac:dyDescent="0.25"/>
    <row r="252" spans="1:9" ht="15" customHeight="1" x14ac:dyDescent="0.25"/>
    <row r="253" spans="1:9" ht="15.75" customHeight="1" x14ac:dyDescent="0.25">
      <c r="A253" s="50" t="s">
        <v>18</v>
      </c>
      <c r="B253" s="9" t="s">
        <v>53</v>
      </c>
      <c r="D253" s="1"/>
    </row>
    <row r="254" spans="1:9" ht="15" customHeight="1" x14ac:dyDescent="0.25">
      <c r="B254" t="s">
        <v>204</v>
      </c>
      <c r="D254" s="1"/>
    </row>
    <row r="255" spans="1:9" x14ac:dyDescent="0.25">
      <c r="B255" s="10"/>
      <c r="D255" s="1"/>
    </row>
    <row r="256" spans="1:9" ht="30" x14ac:dyDescent="0.25">
      <c r="D256" s="1"/>
      <c r="F256" s="35" t="s">
        <v>12</v>
      </c>
      <c r="G256" s="3" t="s">
        <v>11</v>
      </c>
      <c r="H256" s="3" t="s">
        <v>13</v>
      </c>
      <c r="I256" s="3" t="s">
        <v>16</v>
      </c>
    </row>
    <row r="257" spans="1:9" x14ac:dyDescent="0.25">
      <c r="A257" s="49" t="s">
        <v>0</v>
      </c>
      <c r="B257" s="89" t="s">
        <v>30</v>
      </c>
      <c r="C257" s="89"/>
      <c r="D257" s="89"/>
      <c r="E257" s="89"/>
    </row>
    <row r="258" spans="1:9" x14ac:dyDescent="0.25">
      <c r="F258" s="39" t="s">
        <v>1</v>
      </c>
      <c r="G258" s="65">
        <v>152</v>
      </c>
      <c r="H258" s="65"/>
      <c r="I258" s="65">
        <f>G258*H258</f>
        <v>0</v>
      </c>
    </row>
    <row r="259" spans="1:9" x14ac:dyDescent="0.25">
      <c r="F259" s="39"/>
      <c r="G259" s="65"/>
      <c r="H259" s="65"/>
      <c r="I259" s="65"/>
    </row>
    <row r="260" spans="1:9" ht="45" customHeight="1" x14ac:dyDescent="0.25">
      <c r="A260" s="49" t="s">
        <v>2</v>
      </c>
      <c r="B260" s="89" t="s">
        <v>210</v>
      </c>
      <c r="C260" s="89"/>
      <c r="D260" s="89"/>
      <c r="E260" s="89"/>
      <c r="F260" s="39"/>
      <c r="G260" s="65"/>
      <c r="H260" s="65"/>
      <c r="I260" s="65"/>
    </row>
    <row r="261" spans="1:9" x14ac:dyDescent="0.25">
      <c r="F261" s="2" t="s">
        <v>26</v>
      </c>
      <c r="G261" s="65">
        <v>13</v>
      </c>
      <c r="H261" s="65"/>
      <c r="I261" s="65">
        <f>G261*H261</f>
        <v>0</v>
      </c>
    </row>
    <row r="262" spans="1:9" x14ac:dyDescent="0.25">
      <c r="D262" s="1"/>
      <c r="G262" s="65"/>
      <c r="H262" s="65"/>
      <c r="I262" s="65"/>
    </row>
    <row r="263" spans="1:9" ht="36" customHeight="1" x14ac:dyDescent="0.25">
      <c r="A263" s="49" t="s">
        <v>4</v>
      </c>
      <c r="B263" s="89" t="s">
        <v>27</v>
      </c>
      <c r="C263" s="89"/>
      <c r="D263" s="89"/>
      <c r="E263" s="89"/>
      <c r="G263" s="65"/>
      <c r="H263" s="65"/>
      <c r="I263" s="65"/>
    </row>
    <row r="264" spans="1:9" x14ac:dyDescent="0.25">
      <c r="D264" s="1"/>
      <c r="F264" s="2" t="s">
        <v>3</v>
      </c>
      <c r="G264" s="65">
        <v>403.25</v>
      </c>
      <c r="H264" s="65"/>
      <c r="I264" s="65">
        <f>G264*H264</f>
        <v>0</v>
      </c>
    </row>
    <row r="265" spans="1:9" x14ac:dyDescent="0.25">
      <c r="D265" s="1"/>
      <c r="F265" s="2"/>
      <c r="G265" s="65"/>
      <c r="H265" s="65"/>
      <c r="I265" s="65"/>
    </row>
    <row r="266" spans="1:9" ht="36.75" customHeight="1" x14ac:dyDescent="0.25">
      <c r="A266" s="49" t="s">
        <v>5</v>
      </c>
      <c r="B266" s="89" t="s">
        <v>211</v>
      </c>
      <c r="C266" s="89"/>
      <c r="D266" s="89"/>
      <c r="E266" s="89"/>
      <c r="F266" s="2"/>
      <c r="G266" s="65"/>
      <c r="H266" s="65"/>
      <c r="I266" s="65"/>
    </row>
    <row r="267" spans="1:9" x14ac:dyDescent="0.25">
      <c r="D267" s="1"/>
      <c r="F267" s="2" t="s">
        <v>3</v>
      </c>
      <c r="G267" s="65">
        <v>403.25</v>
      </c>
      <c r="H267" s="65"/>
      <c r="I267" s="65">
        <f>G267*H267</f>
        <v>0</v>
      </c>
    </row>
    <row r="268" spans="1:9" x14ac:dyDescent="0.25">
      <c r="D268" s="1"/>
      <c r="F268" s="2"/>
      <c r="G268" s="65"/>
      <c r="H268" s="65"/>
      <c r="I268" s="65"/>
    </row>
    <row r="269" spans="1:9" ht="48" customHeight="1" x14ac:dyDescent="0.25">
      <c r="A269" s="49" t="s">
        <v>6</v>
      </c>
      <c r="B269" s="89" t="s">
        <v>31</v>
      </c>
      <c r="C269" s="89"/>
      <c r="D269" s="89"/>
      <c r="E269" s="89"/>
      <c r="G269" s="65"/>
      <c r="H269" s="65"/>
      <c r="I269" s="65"/>
    </row>
    <row r="270" spans="1:9" x14ac:dyDescent="0.25">
      <c r="D270" s="1"/>
      <c r="F270" s="2" t="s">
        <v>32</v>
      </c>
      <c r="G270" s="65">
        <v>3</v>
      </c>
      <c r="H270" s="65"/>
      <c r="I270" s="65">
        <f>G270*H270</f>
        <v>0</v>
      </c>
    </row>
    <row r="271" spans="1:9" x14ac:dyDescent="0.25">
      <c r="D271" s="1"/>
      <c r="F271" s="2"/>
      <c r="G271" s="65"/>
      <c r="H271" s="65"/>
      <c r="I271" s="65"/>
    </row>
    <row r="272" spans="1:9" ht="45.75" customHeight="1" x14ac:dyDescent="0.25">
      <c r="A272" s="49" t="s">
        <v>33</v>
      </c>
      <c r="B272" s="89" t="s">
        <v>14</v>
      </c>
      <c r="C272" s="89"/>
      <c r="D272" s="89"/>
      <c r="E272" s="89"/>
      <c r="F272" s="2"/>
      <c r="G272" s="65"/>
      <c r="H272" s="65"/>
      <c r="I272" s="65"/>
    </row>
    <row r="273" spans="1:9" x14ac:dyDescent="0.25">
      <c r="D273" s="1"/>
      <c r="F273" s="39" t="s">
        <v>1</v>
      </c>
      <c r="G273" s="65">
        <v>184</v>
      </c>
      <c r="H273" s="65"/>
      <c r="I273" s="65">
        <f>G273*H273</f>
        <v>0</v>
      </c>
    </row>
    <row r="274" spans="1:9" s="73" customFormat="1" x14ac:dyDescent="0.25">
      <c r="A274" s="49"/>
      <c r="D274" s="1"/>
      <c r="F274" s="39"/>
      <c r="G274" s="65"/>
      <c r="H274" s="65"/>
      <c r="I274" s="65"/>
    </row>
    <row r="275" spans="1:9" s="73" customFormat="1" x14ac:dyDescent="0.25">
      <c r="A275" s="49" t="s">
        <v>35</v>
      </c>
      <c r="B275" s="89" t="s">
        <v>171</v>
      </c>
      <c r="C275" s="89"/>
      <c r="D275" s="89"/>
      <c r="E275" s="89"/>
      <c r="F275" s="39" t="s">
        <v>169</v>
      </c>
      <c r="G275" s="65">
        <v>12</v>
      </c>
      <c r="H275" s="65"/>
      <c r="I275" s="65">
        <f>G275*H275</f>
        <v>0</v>
      </c>
    </row>
    <row r="276" spans="1:9" s="73" customFormat="1" ht="58.5" customHeight="1" x14ac:dyDescent="0.25">
      <c r="A276" s="49" t="s">
        <v>126</v>
      </c>
      <c r="B276" s="90" t="s">
        <v>185</v>
      </c>
      <c r="C276" s="90"/>
      <c r="D276" s="90"/>
      <c r="E276" s="90"/>
      <c r="F276" s="39" t="s">
        <v>169</v>
      </c>
      <c r="G276" s="65">
        <v>12</v>
      </c>
      <c r="H276" s="65"/>
      <c r="I276" s="65">
        <f>G276*H276</f>
        <v>0</v>
      </c>
    </row>
    <row r="277" spans="1:9" s="73" customFormat="1" ht="45.75" customHeight="1" x14ac:dyDescent="0.25"/>
    <row r="278" spans="1:9" s="73" customFormat="1" ht="30" customHeight="1" x14ac:dyDescent="0.25"/>
    <row r="279" spans="1:9" s="73" customFormat="1" ht="44.25" customHeight="1" x14ac:dyDescent="0.25"/>
    <row r="280" spans="1:9" s="73" customFormat="1" x14ac:dyDescent="0.25">
      <c r="A280" s="49"/>
      <c r="D280" s="1"/>
      <c r="F280" s="39"/>
      <c r="G280" s="1"/>
      <c r="H280" s="1"/>
      <c r="I280" s="1"/>
    </row>
    <row r="281" spans="1:9" x14ac:dyDescent="0.25">
      <c r="D281" s="1"/>
    </row>
    <row r="282" spans="1:9" x14ac:dyDescent="0.25">
      <c r="A282" s="51"/>
      <c r="B282" s="4"/>
      <c r="C282" s="4" t="s">
        <v>7</v>
      </c>
      <c r="D282" s="5"/>
      <c r="E282" s="4"/>
      <c r="F282" s="46"/>
      <c r="G282" s="5"/>
      <c r="H282" s="5"/>
      <c r="I282" s="5">
        <f>SUM(I257:I276)</f>
        <v>0</v>
      </c>
    </row>
    <row r="283" spans="1:9" x14ac:dyDescent="0.25">
      <c r="A283" s="51"/>
      <c r="B283" s="4"/>
      <c r="C283" s="4" t="s">
        <v>15</v>
      </c>
      <c r="D283" s="5"/>
      <c r="E283" s="4"/>
      <c r="F283" s="46"/>
      <c r="G283" s="5"/>
      <c r="H283" s="5"/>
      <c r="I283" s="5">
        <f>0.25*I282</f>
        <v>0</v>
      </c>
    </row>
    <row r="284" spans="1:9" x14ac:dyDescent="0.25">
      <c r="D284" s="1"/>
    </row>
    <row r="285" spans="1:9" ht="15.75" thickBot="1" x14ac:dyDescent="0.3">
      <c r="A285" s="52"/>
      <c r="B285" s="6"/>
      <c r="C285" s="6" t="s">
        <v>9</v>
      </c>
      <c r="D285" s="7"/>
      <c r="E285" s="6"/>
      <c r="F285" s="47"/>
      <c r="G285" s="7"/>
      <c r="H285" s="7"/>
      <c r="I285" s="8">
        <f>SUM(I282:I283)</f>
        <v>0</v>
      </c>
    </row>
    <row r="288" spans="1:9" ht="15.75" x14ac:dyDescent="0.25">
      <c r="A288" s="50" t="s">
        <v>54</v>
      </c>
      <c r="B288" s="9" t="s">
        <v>56</v>
      </c>
      <c r="D288" s="1"/>
    </row>
    <row r="289" spans="1:9" x14ac:dyDescent="0.25">
      <c r="B289" t="s">
        <v>55</v>
      </c>
      <c r="D289" s="1"/>
    </row>
    <row r="290" spans="1:9" x14ac:dyDescent="0.25">
      <c r="B290" s="10"/>
      <c r="D290" s="1"/>
    </row>
    <row r="291" spans="1:9" ht="30" x14ac:dyDescent="0.25">
      <c r="D291" s="1"/>
      <c r="F291" s="35" t="s">
        <v>12</v>
      </c>
      <c r="G291" s="3" t="s">
        <v>11</v>
      </c>
      <c r="H291" s="3" t="s">
        <v>13</v>
      </c>
      <c r="I291" s="3" t="s">
        <v>16</v>
      </c>
    </row>
    <row r="292" spans="1:9" x14ac:dyDescent="0.25">
      <c r="A292" s="49" t="s">
        <v>0</v>
      </c>
      <c r="B292" s="89" t="s">
        <v>30</v>
      </c>
      <c r="C292" s="89"/>
      <c r="D292" s="89"/>
      <c r="E292" s="89"/>
    </row>
    <row r="293" spans="1:9" x14ac:dyDescent="0.25">
      <c r="F293" s="39" t="s">
        <v>1</v>
      </c>
      <c r="G293" s="65">
        <v>320</v>
      </c>
      <c r="H293" s="65"/>
      <c r="I293" s="65">
        <f>G293*H293</f>
        <v>0</v>
      </c>
    </row>
    <row r="294" spans="1:9" x14ac:dyDescent="0.25">
      <c r="F294" s="39"/>
      <c r="G294" s="65"/>
      <c r="H294" s="65"/>
      <c r="I294" s="65"/>
    </row>
    <row r="295" spans="1:9" ht="49.5" customHeight="1" x14ac:dyDescent="0.25">
      <c r="A295" s="49" t="s">
        <v>2</v>
      </c>
      <c r="B295" s="89" t="s">
        <v>210</v>
      </c>
      <c r="C295" s="89"/>
      <c r="D295" s="89"/>
      <c r="E295" s="89"/>
      <c r="F295" s="39"/>
      <c r="G295" s="65"/>
      <c r="H295" s="65"/>
      <c r="I295" s="65"/>
    </row>
    <row r="296" spans="1:9" x14ac:dyDescent="0.25">
      <c r="F296" s="2" t="s">
        <v>26</v>
      </c>
      <c r="G296" s="65">
        <v>26.3</v>
      </c>
      <c r="H296" s="65"/>
      <c r="I296" s="65">
        <f>G296*H296</f>
        <v>0</v>
      </c>
    </row>
    <row r="297" spans="1:9" x14ac:dyDescent="0.25">
      <c r="D297" s="1"/>
      <c r="G297" s="65"/>
      <c r="H297" s="65"/>
      <c r="I297" s="65"/>
    </row>
    <row r="298" spans="1:9" ht="32.25" customHeight="1" x14ac:dyDescent="0.25">
      <c r="A298" s="49" t="s">
        <v>4</v>
      </c>
      <c r="B298" s="89" t="s">
        <v>27</v>
      </c>
      <c r="C298" s="89"/>
      <c r="D298" s="89"/>
      <c r="E298" s="89"/>
      <c r="G298" s="65"/>
      <c r="H298" s="65"/>
      <c r="I298" s="65"/>
    </row>
    <row r="299" spans="1:9" x14ac:dyDescent="0.25">
      <c r="D299" s="1"/>
      <c r="F299" s="2" t="s">
        <v>3</v>
      </c>
      <c r="G299" s="65">
        <v>525</v>
      </c>
      <c r="H299" s="65"/>
      <c r="I299" s="65">
        <f>G299*H299</f>
        <v>0</v>
      </c>
    </row>
    <row r="300" spans="1:9" x14ac:dyDescent="0.25">
      <c r="D300" s="1"/>
      <c r="F300" s="2"/>
      <c r="G300" s="65"/>
      <c r="H300" s="65"/>
      <c r="I300" s="65"/>
    </row>
    <row r="301" spans="1:9" ht="32.25" customHeight="1" x14ac:dyDescent="0.25">
      <c r="A301" s="49" t="s">
        <v>5</v>
      </c>
      <c r="B301" s="89" t="s">
        <v>219</v>
      </c>
      <c r="C301" s="89"/>
      <c r="D301" s="89"/>
      <c r="E301" s="89"/>
      <c r="F301" s="2"/>
      <c r="G301" s="65"/>
      <c r="H301" s="65"/>
      <c r="I301" s="65"/>
    </row>
    <row r="302" spans="1:9" x14ac:dyDescent="0.25">
      <c r="D302" s="1"/>
      <c r="F302" s="2" t="s">
        <v>3</v>
      </c>
      <c r="G302" s="65">
        <v>525</v>
      </c>
      <c r="H302" s="65"/>
      <c r="I302" s="65">
        <f>G302*H302</f>
        <v>0</v>
      </c>
    </row>
    <row r="303" spans="1:9" x14ac:dyDescent="0.25">
      <c r="D303" s="1"/>
      <c r="F303" s="2"/>
      <c r="G303" s="65"/>
      <c r="H303" s="65"/>
      <c r="I303" s="65"/>
    </row>
    <row r="304" spans="1:9" ht="44.25" customHeight="1" x14ac:dyDescent="0.25">
      <c r="A304" s="49" t="s">
        <v>6</v>
      </c>
      <c r="B304" s="89" t="s">
        <v>31</v>
      </c>
      <c r="C304" s="89"/>
      <c r="D304" s="89"/>
      <c r="E304" s="89"/>
      <c r="G304" s="65"/>
      <c r="H304" s="65"/>
      <c r="I304" s="65"/>
    </row>
    <row r="305" spans="1:9" x14ac:dyDescent="0.25">
      <c r="D305" s="1"/>
      <c r="F305" s="2" t="s">
        <v>32</v>
      </c>
      <c r="G305" s="65">
        <v>3</v>
      </c>
      <c r="H305" s="65"/>
      <c r="I305" s="65">
        <f>G305*H305</f>
        <v>0</v>
      </c>
    </row>
    <row r="306" spans="1:9" x14ac:dyDescent="0.25">
      <c r="D306" s="1"/>
      <c r="F306" s="2"/>
      <c r="G306" s="65"/>
      <c r="H306" s="65"/>
      <c r="I306" s="65"/>
    </row>
    <row r="307" spans="1:9" ht="45.75" customHeight="1" x14ac:dyDescent="0.25">
      <c r="A307" s="49" t="s">
        <v>33</v>
      </c>
      <c r="B307" s="89" t="s">
        <v>14</v>
      </c>
      <c r="C307" s="89"/>
      <c r="D307" s="89"/>
      <c r="E307" s="89"/>
      <c r="F307" s="2"/>
      <c r="G307" s="65"/>
      <c r="H307" s="65"/>
      <c r="I307" s="65"/>
    </row>
    <row r="308" spans="1:9" x14ac:dyDescent="0.25">
      <c r="D308" s="1"/>
      <c r="F308" s="39" t="s">
        <v>1</v>
      </c>
      <c r="G308" s="65">
        <f>G293</f>
        <v>320</v>
      </c>
      <c r="H308" s="65"/>
      <c r="I308" s="65">
        <f>G308*H308</f>
        <v>0</v>
      </c>
    </row>
    <row r="309" spans="1:9" s="73" customFormat="1" x14ac:dyDescent="0.25">
      <c r="A309" s="49"/>
      <c r="D309" s="1"/>
      <c r="F309" s="39"/>
      <c r="G309" s="65"/>
      <c r="H309" s="65"/>
      <c r="I309" s="65"/>
    </row>
    <row r="310" spans="1:9" s="73" customFormat="1" x14ac:dyDescent="0.25">
      <c r="A310" s="49" t="s">
        <v>35</v>
      </c>
      <c r="B310" s="89" t="s">
        <v>171</v>
      </c>
      <c r="C310" s="89"/>
      <c r="D310" s="89"/>
      <c r="E310" s="89"/>
      <c r="F310" s="39" t="s">
        <v>169</v>
      </c>
      <c r="G310" s="65">
        <v>8</v>
      </c>
      <c r="H310" s="65"/>
      <c r="I310" s="65">
        <f>G310*H310</f>
        <v>0</v>
      </c>
    </row>
    <row r="311" spans="1:9" s="73" customFormat="1" ht="59.25" customHeight="1" x14ac:dyDescent="0.25">
      <c r="A311" s="49" t="s">
        <v>126</v>
      </c>
      <c r="B311" s="90" t="s">
        <v>185</v>
      </c>
      <c r="C311" s="90"/>
      <c r="D311" s="90"/>
      <c r="E311" s="90"/>
      <c r="F311" s="39" t="s">
        <v>169</v>
      </c>
      <c r="G311" s="65">
        <v>8</v>
      </c>
      <c r="H311" s="65"/>
      <c r="I311" s="65">
        <f>G311*H311</f>
        <v>0</v>
      </c>
    </row>
    <row r="312" spans="1:9" s="73" customFormat="1" ht="47.25" customHeight="1" x14ac:dyDescent="0.25">
      <c r="A312" s="49" t="s">
        <v>172</v>
      </c>
      <c r="B312" s="90" t="s">
        <v>205</v>
      </c>
      <c r="C312" s="90"/>
      <c r="D312" s="90"/>
      <c r="E312" s="90"/>
      <c r="F312" s="39" t="s">
        <v>8</v>
      </c>
      <c r="G312" s="65">
        <v>24</v>
      </c>
      <c r="H312" s="65"/>
      <c r="I312" s="65">
        <f t="shared" ref="I312:I314" si="14">G312*H312</f>
        <v>0</v>
      </c>
    </row>
    <row r="313" spans="1:9" s="73" customFormat="1" ht="33" customHeight="1" x14ac:dyDescent="0.25">
      <c r="A313" s="49" t="s">
        <v>174</v>
      </c>
      <c r="B313" s="90" t="s">
        <v>181</v>
      </c>
      <c r="C313" s="90"/>
      <c r="D313" s="90"/>
      <c r="E313" s="90"/>
      <c r="F313" s="39" t="s">
        <v>8</v>
      </c>
      <c r="G313" s="65">
        <v>20</v>
      </c>
      <c r="H313" s="65"/>
      <c r="I313" s="65">
        <f t="shared" si="14"/>
        <v>0</v>
      </c>
    </row>
    <row r="314" spans="1:9" s="73" customFormat="1" ht="47.25" customHeight="1" x14ac:dyDescent="0.25">
      <c r="A314" s="49" t="s">
        <v>175</v>
      </c>
      <c r="B314" s="89" t="s">
        <v>216</v>
      </c>
      <c r="C314" s="89"/>
      <c r="D314" s="89"/>
      <c r="E314" s="89"/>
      <c r="F314" s="39" t="s">
        <v>3</v>
      </c>
      <c r="G314" s="65">
        <v>24</v>
      </c>
      <c r="H314" s="65"/>
      <c r="I314" s="65">
        <f t="shared" si="14"/>
        <v>0</v>
      </c>
    </row>
    <row r="315" spans="1:9" x14ac:dyDescent="0.25">
      <c r="D315" s="1"/>
    </row>
    <row r="316" spans="1:9" x14ac:dyDescent="0.25">
      <c r="A316" s="51"/>
      <c r="B316" s="4"/>
      <c r="C316" s="4" t="s">
        <v>7</v>
      </c>
      <c r="D316" s="5"/>
      <c r="E316" s="4"/>
      <c r="F316" s="46"/>
      <c r="G316" s="5"/>
      <c r="H316" s="5"/>
      <c r="I316" s="5">
        <f>SUM(I292:I314)</f>
        <v>0</v>
      </c>
    </row>
    <row r="317" spans="1:9" x14ac:dyDescent="0.25">
      <c r="A317" s="51"/>
      <c r="B317" s="4"/>
      <c r="C317" s="4" t="s">
        <v>15</v>
      </c>
      <c r="D317" s="5"/>
      <c r="E317" s="4"/>
      <c r="F317" s="46"/>
      <c r="G317" s="5"/>
      <c r="H317" s="5"/>
      <c r="I317" s="5">
        <f>0.25*I316</f>
        <v>0</v>
      </c>
    </row>
    <row r="318" spans="1:9" x14ac:dyDescent="0.25">
      <c r="D318" s="1"/>
    </row>
    <row r="319" spans="1:9" ht="15.75" thickBot="1" x14ac:dyDescent="0.3">
      <c r="A319" s="52"/>
      <c r="B319" s="6"/>
      <c r="C319" s="6" t="s">
        <v>9</v>
      </c>
      <c r="D319" s="7"/>
      <c r="E319" s="6"/>
      <c r="F319" s="47"/>
      <c r="G319" s="7"/>
      <c r="H319" s="7"/>
      <c r="I319" s="8">
        <f>SUM(I316:I317)</f>
        <v>0</v>
      </c>
    </row>
    <row r="322" spans="1:9" ht="15.75" x14ac:dyDescent="0.25">
      <c r="A322" s="50" t="s">
        <v>57</v>
      </c>
      <c r="B322" s="9" t="s">
        <v>58</v>
      </c>
      <c r="D322" s="1"/>
    </row>
    <row r="323" spans="1:9" x14ac:dyDescent="0.25">
      <c r="B323" t="s">
        <v>184</v>
      </c>
      <c r="D323" s="1"/>
    </row>
    <row r="324" spans="1:9" x14ac:dyDescent="0.25">
      <c r="B324" s="10"/>
      <c r="D324" s="1"/>
    </row>
    <row r="325" spans="1:9" ht="30" x14ac:dyDescent="0.25">
      <c r="D325" s="1"/>
      <c r="F325" s="35" t="s">
        <v>12</v>
      </c>
      <c r="G325" s="3" t="s">
        <v>11</v>
      </c>
      <c r="H325" s="3" t="s">
        <v>13</v>
      </c>
      <c r="I325" s="3" t="s">
        <v>16</v>
      </c>
    </row>
    <row r="326" spans="1:9" x14ac:dyDescent="0.25">
      <c r="A326" s="49" t="s">
        <v>0</v>
      </c>
      <c r="B326" s="89" t="s">
        <v>30</v>
      </c>
      <c r="C326" s="89"/>
      <c r="D326" s="89"/>
      <c r="E326" s="89"/>
      <c r="F326" s="39" t="s">
        <v>1</v>
      </c>
      <c r="G326" s="65">
        <v>0</v>
      </c>
      <c r="H326" s="65"/>
      <c r="I326" s="65">
        <f t="shared" ref="I326:I331" si="15">G326*H326</f>
        <v>0</v>
      </c>
    </row>
    <row r="327" spans="1:9" ht="47.25" customHeight="1" x14ac:dyDescent="0.25">
      <c r="A327" s="49" t="s">
        <v>2</v>
      </c>
      <c r="B327" s="89" t="s">
        <v>210</v>
      </c>
      <c r="C327" s="89"/>
      <c r="D327" s="89"/>
      <c r="E327" s="89"/>
      <c r="F327" s="2" t="s">
        <v>26</v>
      </c>
      <c r="G327" s="65">
        <v>45</v>
      </c>
      <c r="H327" s="65"/>
      <c r="I327" s="65">
        <f t="shared" si="15"/>
        <v>0</v>
      </c>
    </row>
    <row r="328" spans="1:9" ht="32.25" customHeight="1" x14ac:dyDescent="0.25">
      <c r="A328" s="49" t="s">
        <v>4</v>
      </c>
      <c r="B328" s="89" t="s">
        <v>27</v>
      </c>
      <c r="C328" s="89"/>
      <c r="D328" s="89"/>
      <c r="E328" s="89"/>
      <c r="F328" s="2" t="s">
        <v>3</v>
      </c>
      <c r="G328" s="65">
        <v>2300</v>
      </c>
      <c r="H328" s="65"/>
      <c r="I328" s="65">
        <f t="shared" si="15"/>
        <v>0</v>
      </c>
    </row>
    <row r="329" spans="1:9" ht="30.75" customHeight="1" x14ac:dyDescent="0.25">
      <c r="A329" s="49" t="s">
        <v>5</v>
      </c>
      <c r="B329" s="89" t="s">
        <v>211</v>
      </c>
      <c r="C329" s="89"/>
      <c r="D329" s="89"/>
      <c r="E329" s="89"/>
      <c r="F329" s="2" t="s">
        <v>3</v>
      </c>
      <c r="G329" s="65">
        <v>2300</v>
      </c>
      <c r="H329" s="65"/>
      <c r="I329" s="65">
        <f t="shared" si="15"/>
        <v>0</v>
      </c>
    </row>
    <row r="330" spans="1:9" ht="50.25" customHeight="1" x14ac:dyDescent="0.25">
      <c r="A330" s="49" t="s">
        <v>6</v>
      </c>
      <c r="B330" s="89" t="s">
        <v>31</v>
      </c>
      <c r="C330" s="89"/>
      <c r="D330" s="89"/>
      <c r="E330" s="89"/>
      <c r="F330" s="2" t="s">
        <v>32</v>
      </c>
      <c r="G330" s="65">
        <v>4</v>
      </c>
      <c r="H330" s="65"/>
      <c r="I330" s="65">
        <f t="shared" si="15"/>
        <v>0</v>
      </c>
    </row>
    <row r="331" spans="1:9" ht="47.25" customHeight="1" x14ac:dyDescent="0.25">
      <c r="A331" s="49" t="s">
        <v>33</v>
      </c>
      <c r="B331" s="89" t="s">
        <v>14</v>
      </c>
      <c r="C331" s="89"/>
      <c r="D331" s="89"/>
      <c r="E331" s="89"/>
      <c r="F331" s="39" t="s">
        <v>1</v>
      </c>
      <c r="G331" s="65">
        <f>G326</f>
        <v>0</v>
      </c>
      <c r="H331" s="65"/>
      <c r="I331" s="65">
        <f t="shared" si="15"/>
        <v>0</v>
      </c>
    </row>
    <row r="332" spans="1:9" x14ac:dyDescent="0.25">
      <c r="D332" s="1"/>
      <c r="G332" s="65"/>
      <c r="H332" s="65"/>
      <c r="I332" s="65"/>
    </row>
    <row r="333" spans="1:9" x14ac:dyDescent="0.25">
      <c r="A333" s="49" t="s">
        <v>35</v>
      </c>
      <c r="B333" s="88" t="s">
        <v>171</v>
      </c>
      <c r="C333" s="88"/>
      <c r="D333" s="88"/>
      <c r="E333" s="88"/>
      <c r="F333" s="2" t="s">
        <v>169</v>
      </c>
      <c r="G333" s="65">
        <v>125</v>
      </c>
      <c r="H333" s="65"/>
      <c r="I333" s="65">
        <f t="shared" ref="I333" si="16">G333*H333</f>
        <v>0</v>
      </c>
    </row>
    <row r="334" spans="1:9" ht="58.5" customHeight="1" x14ac:dyDescent="0.25">
      <c r="A334" s="49" t="s">
        <v>126</v>
      </c>
      <c r="B334" s="90" t="s">
        <v>185</v>
      </c>
      <c r="C334" s="90"/>
      <c r="D334" s="90"/>
      <c r="E334" s="90"/>
      <c r="F334" s="39" t="s">
        <v>169</v>
      </c>
      <c r="G334" s="65">
        <v>25</v>
      </c>
      <c r="H334" s="65"/>
      <c r="I334" s="65">
        <f>G334*H334</f>
        <v>0</v>
      </c>
    </row>
    <row r="335" spans="1:9" ht="49.5" customHeight="1" x14ac:dyDescent="0.25">
      <c r="A335" s="49" t="s">
        <v>172</v>
      </c>
      <c r="B335" s="88" t="s">
        <v>186</v>
      </c>
      <c r="C335" s="88"/>
      <c r="D335" s="88"/>
      <c r="E335" s="88"/>
      <c r="F335" s="43" t="s">
        <v>32</v>
      </c>
      <c r="G335" s="65">
        <v>4</v>
      </c>
      <c r="H335" s="65"/>
      <c r="I335" s="65">
        <f>G335*H335</f>
        <v>0</v>
      </c>
    </row>
    <row r="336" spans="1:9" ht="79.5" customHeight="1" x14ac:dyDescent="0.25">
      <c r="A336" s="49" t="s">
        <v>174</v>
      </c>
      <c r="B336" s="88" t="s">
        <v>187</v>
      </c>
      <c r="C336" s="88"/>
      <c r="D336" s="88"/>
      <c r="E336" s="88"/>
      <c r="F336" s="43" t="s">
        <v>169</v>
      </c>
      <c r="G336" s="65">
        <v>50</v>
      </c>
      <c r="H336" s="65"/>
      <c r="I336" s="65">
        <f>G336*H336</f>
        <v>0</v>
      </c>
    </row>
    <row r="337" spans="1:9" x14ac:dyDescent="0.25">
      <c r="B337" s="92"/>
      <c r="C337" s="92"/>
      <c r="D337" s="92"/>
      <c r="E337" s="92"/>
    </row>
    <row r="338" spans="1:9" x14ac:dyDescent="0.25">
      <c r="B338" s="92"/>
      <c r="C338" s="92"/>
      <c r="D338" s="92"/>
      <c r="E338" s="92"/>
    </row>
    <row r="339" spans="1:9" x14ac:dyDescent="0.25">
      <c r="B339" s="92"/>
      <c r="C339" s="92"/>
      <c r="D339" s="92"/>
      <c r="E339" s="92"/>
    </row>
    <row r="340" spans="1:9" x14ac:dyDescent="0.25">
      <c r="B340" s="92"/>
      <c r="C340" s="92"/>
      <c r="D340" s="92"/>
      <c r="E340" s="92"/>
    </row>
    <row r="341" spans="1:9" x14ac:dyDescent="0.25">
      <c r="B341" s="92"/>
      <c r="C341" s="92"/>
      <c r="D341" s="92"/>
      <c r="E341" s="92"/>
    </row>
    <row r="342" spans="1:9" x14ac:dyDescent="0.25">
      <c r="D342" s="1"/>
    </row>
    <row r="343" spans="1:9" x14ac:dyDescent="0.25">
      <c r="A343" s="51"/>
      <c r="B343" s="4"/>
      <c r="C343" s="4" t="s">
        <v>7</v>
      </c>
      <c r="D343" s="5"/>
      <c r="E343" s="4"/>
      <c r="F343" s="46"/>
      <c r="G343" s="5"/>
      <c r="H343" s="5"/>
      <c r="I343" s="5">
        <f>SUM(I326:I336)</f>
        <v>0</v>
      </c>
    </row>
    <row r="344" spans="1:9" x14ac:dyDescent="0.25">
      <c r="A344" s="51"/>
      <c r="B344" s="4"/>
      <c r="C344" s="4" t="s">
        <v>15</v>
      </c>
      <c r="D344" s="5"/>
      <c r="E344" s="4"/>
      <c r="F344" s="46"/>
      <c r="G344" s="5"/>
      <c r="H344" s="5"/>
      <c r="I344" s="5">
        <f>0.25*I343</f>
        <v>0</v>
      </c>
    </row>
    <row r="345" spans="1:9" x14ac:dyDescent="0.25">
      <c r="D345" s="1"/>
    </row>
    <row r="346" spans="1:9" ht="15.75" thickBot="1" x14ac:dyDescent="0.3">
      <c r="A346" s="52"/>
      <c r="B346" s="6"/>
      <c r="C346" s="6" t="s">
        <v>9</v>
      </c>
      <c r="D346" s="7"/>
      <c r="E346" s="6"/>
      <c r="F346" s="47"/>
      <c r="G346" s="7"/>
      <c r="H346" s="7"/>
      <c r="I346" s="8">
        <f>SUM(I343:I344)</f>
        <v>0</v>
      </c>
    </row>
    <row r="349" spans="1:9" ht="15.75" x14ac:dyDescent="0.25">
      <c r="A349" s="50" t="s">
        <v>59</v>
      </c>
      <c r="B349" s="9" t="s">
        <v>60</v>
      </c>
      <c r="D349" s="1"/>
    </row>
    <row r="350" spans="1:9" x14ac:dyDescent="0.25">
      <c r="B350" t="s">
        <v>61</v>
      </c>
      <c r="D350" s="1"/>
    </row>
    <row r="351" spans="1:9" x14ac:dyDescent="0.25">
      <c r="B351" s="10"/>
      <c r="D351" s="1"/>
    </row>
    <row r="352" spans="1:9" ht="30" x14ac:dyDescent="0.25">
      <c r="D352" s="1"/>
      <c r="F352" s="35" t="s">
        <v>12</v>
      </c>
      <c r="G352" s="3" t="s">
        <v>11</v>
      </c>
      <c r="H352" s="3" t="s">
        <v>13</v>
      </c>
      <c r="I352" s="3" t="s">
        <v>16</v>
      </c>
    </row>
    <row r="353" spans="1:9" ht="30.75" customHeight="1" x14ac:dyDescent="0.25">
      <c r="A353" s="49" t="s">
        <v>0</v>
      </c>
      <c r="B353" s="89" t="s">
        <v>17</v>
      </c>
      <c r="C353" s="89"/>
      <c r="D353" s="89"/>
      <c r="E353" s="89"/>
      <c r="G353" s="65"/>
      <c r="H353" s="65"/>
      <c r="I353" s="65"/>
    </row>
    <row r="354" spans="1:9" x14ac:dyDescent="0.25">
      <c r="F354" s="39" t="s">
        <v>3</v>
      </c>
      <c r="G354" s="65">
        <f>47*3.5</f>
        <v>164.5</v>
      </c>
      <c r="H354" s="65"/>
      <c r="I354" s="65">
        <f>G354*H354</f>
        <v>0</v>
      </c>
    </row>
    <row r="355" spans="1:9" x14ac:dyDescent="0.25">
      <c r="F355" s="39"/>
      <c r="G355" s="65"/>
      <c r="H355" s="65"/>
      <c r="I355" s="65"/>
    </row>
    <row r="356" spans="1:9" ht="34.5" customHeight="1" x14ac:dyDescent="0.25">
      <c r="A356" s="49" t="s">
        <v>2</v>
      </c>
      <c r="B356" s="89" t="s">
        <v>19</v>
      </c>
      <c r="C356" s="89"/>
      <c r="D356" s="89"/>
      <c r="E356" s="89"/>
      <c r="F356" s="39"/>
      <c r="G356" s="65"/>
      <c r="H356" s="65"/>
      <c r="I356" s="65"/>
    </row>
    <row r="357" spans="1:9" x14ac:dyDescent="0.25">
      <c r="F357" s="2" t="s">
        <v>8</v>
      </c>
      <c r="G357" s="65">
        <f>23*3.3*0.15+4.61</f>
        <v>15.994999999999997</v>
      </c>
      <c r="H357" s="65"/>
      <c r="I357" s="65">
        <f>G357*H357</f>
        <v>0</v>
      </c>
    </row>
    <row r="358" spans="1:9" x14ac:dyDescent="0.25">
      <c r="D358" s="1"/>
      <c r="G358" s="65"/>
      <c r="H358" s="65"/>
      <c r="I358" s="65"/>
    </row>
    <row r="359" spans="1:9" ht="51" customHeight="1" x14ac:dyDescent="0.25">
      <c r="A359" s="49" t="s">
        <v>4</v>
      </c>
      <c r="B359" s="89" t="s">
        <v>20</v>
      </c>
      <c r="C359" s="89"/>
      <c r="D359" s="89"/>
      <c r="E359" s="89"/>
      <c r="G359" s="65"/>
      <c r="H359" s="65"/>
      <c r="I359" s="65"/>
    </row>
    <row r="360" spans="1:9" x14ac:dyDescent="0.25">
      <c r="D360" s="1"/>
      <c r="F360" s="2" t="s">
        <v>8</v>
      </c>
      <c r="G360" s="65">
        <f>G354*0.18+0.39+10</f>
        <v>40</v>
      </c>
      <c r="H360" s="65"/>
      <c r="I360" s="65">
        <f>G360*H360</f>
        <v>0</v>
      </c>
    </row>
    <row r="361" spans="1:9" x14ac:dyDescent="0.25">
      <c r="D361" s="1"/>
      <c r="F361" s="2"/>
      <c r="G361" s="65"/>
      <c r="H361" s="65"/>
      <c r="I361" s="65"/>
    </row>
    <row r="362" spans="1:9" ht="48.75" customHeight="1" x14ac:dyDescent="0.25">
      <c r="A362" s="49" t="s">
        <v>5</v>
      </c>
      <c r="B362" s="89" t="s">
        <v>224</v>
      </c>
      <c r="C362" s="89"/>
      <c r="D362" s="89"/>
      <c r="E362" s="89"/>
      <c r="F362" s="2"/>
      <c r="G362" s="65"/>
      <c r="H362" s="65"/>
      <c r="I362" s="65"/>
    </row>
    <row r="363" spans="1:9" x14ac:dyDescent="0.25">
      <c r="D363" s="1"/>
      <c r="F363" s="2" t="s">
        <v>3</v>
      </c>
      <c r="G363" s="65">
        <v>150</v>
      </c>
      <c r="H363" s="65"/>
      <c r="I363" s="65">
        <f>G363*H363</f>
        <v>0</v>
      </c>
    </row>
    <row r="364" spans="1:9" x14ac:dyDescent="0.25">
      <c r="D364" s="1"/>
      <c r="F364" s="2"/>
      <c r="G364" s="65"/>
      <c r="H364" s="65"/>
      <c r="I364" s="65"/>
    </row>
    <row r="365" spans="1:9" ht="47.25" customHeight="1" x14ac:dyDescent="0.25">
      <c r="A365" s="49" t="s">
        <v>6</v>
      </c>
      <c r="B365" s="89" t="s">
        <v>14</v>
      </c>
      <c r="C365" s="89"/>
      <c r="D365" s="89"/>
      <c r="E365" s="89"/>
      <c r="F365" s="2"/>
      <c r="G365" s="65"/>
      <c r="H365" s="65"/>
      <c r="I365" s="65"/>
    </row>
    <row r="366" spans="1:9" x14ac:dyDescent="0.25">
      <c r="D366" s="1"/>
      <c r="F366" s="39" t="s">
        <v>1</v>
      </c>
      <c r="G366" s="65">
        <f>2*50</f>
        <v>100</v>
      </c>
      <c r="H366" s="65"/>
      <c r="I366" s="65">
        <f>G366*H366</f>
        <v>0</v>
      </c>
    </row>
    <row r="367" spans="1:9" s="73" customFormat="1" x14ac:dyDescent="0.25">
      <c r="A367" s="49"/>
      <c r="D367" s="1"/>
      <c r="F367" s="39"/>
      <c r="G367" s="65"/>
      <c r="H367" s="65"/>
      <c r="I367" s="65"/>
    </row>
    <row r="368" spans="1:9" s="73" customFormat="1" x14ac:dyDescent="0.25">
      <c r="A368" s="49" t="s">
        <v>33</v>
      </c>
      <c r="B368" s="89" t="s">
        <v>171</v>
      </c>
      <c r="C368" s="89"/>
      <c r="D368" s="89"/>
      <c r="E368" s="89"/>
      <c r="F368" s="39" t="s">
        <v>169</v>
      </c>
      <c r="G368" s="65">
        <v>6</v>
      </c>
      <c r="H368" s="65"/>
      <c r="I368" s="65">
        <f>G368*H368</f>
        <v>0</v>
      </c>
    </row>
    <row r="369" spans="1:9" s="73" customFormat="1" ht="30" customHeight="1" x14ac:dyDescent="0.25">
      <c r="A369" s="49" t="s">
        <v>35</v>
      </c>
      <c r="B369" s="90" t="s">
        <v>173</v>
      </c>
      <c r="C369" s="90"/>
      <c r="D369" s="90"/>
      <c r="E369" s="90"/>
      <c r="F369" s="39" t="s">
        <v>3</v>
      </c>
      <c r="G369" s="65">
        <v>15</v>
      </c>
      <c r="H369" s="65"/>
      <c r="I369" s="65">
        <f>G369*H369</f>
        <v>0</v>
      </c>
    </row>
    <row r="370" spans="1:9" s="73" customFormat="1" ht="43.5" customHeight="1" x14ac:dyDescent="0.25">
      <c r="A370" s="49" t="s">
        <v>126</v>
      </c>
      <c r="B370" s="89" t="s">
        <v>223</v>
      </c>
      <c r="C370" s="89"/>
      <c r="D370" s="89"/>
      <c r="E370" s="89"/>
      <c r="F370" s="39" t="s">
        <v>3</v>
      </c>
      <c r="G370" s="65">
        <v>15</v>
      </c>
      <c r="H370" s="65"/>
      <c r="I370" s="65">
        <f>G370*H370</f>
        <v>0</v>
      </c>
    </row>
    <row r="371" spans="1:9" s="73" customFormat="1" x14ac:dyDescent="0.25">
      <c r="A371" s="49"/>
      <c r="D371" s="1"/>
      <c r="F371" s="39"/>
      <c r="G371" s="65"/>
      <c r="H371" s="65"/>
      <c r="I371" s="65"/>
    </row>
    <row r="372" spans="1:9" s="73" customFormat="1" x14ac:dyDescent="0.25">
      <c r="A372" s="49"/>
      <c r="D372" s="1"/>
      <c r="F372" s="39"/>
      <c r="G372" s="65"/>
      <c r="H372" s="65"/>
      <c r="I372" s="65"/>
    </row>
    <row r="373" spans="1:9" s="73" customFormat="1" x14ac:dyDescent="0.25">
      <c r="A373" s="49"/>
      <c r="D373" s="1"/>
      <c r="F373" s="39"/>
      <c r="G373" s="65"/>
      <c r="H373" s="65"/>
      <c r="I373" s="65"/>
    </row>
    <row r="374" spans="1:9" s="73" customFormat="1" x14ac:dyDescent="0.25">
      <c r="A374" s="49"/>
      <c r="D374" s="1"/>
      <c r="F374" s="39"/>
      <c r="G374" s="65"/>
      <c r="H374" s="65"/>
      <c r="I374" s="65"/>
    </row>
    <row r="375" spans="1:9" x14ac:dyDescent="0.25">
      <c r="D375" s="1"/>
    </row>
    <row r="376" spans="1:9" ht="15" customHeight="1" x14ac:dyDescent="0.25">
      <c r="A376" s="51"/>
      <c r="B376" s="4"/>
      <c r="C376" s="4" t="s">
        <v>7</v>
      </c>
      <c r="D376" s="5"/>
      <c r="E376" s="4"/>
      <c r="F376" s="46"/>
      <c r="G376" s="5"/>
      <c r="H376" s="5"/>
      <c r="I376" s="5">
        <f>SUM(I353:I370)</f>
        <v>0</v>
      </c>
    </row>
    <row r="377" spans="1:9" x14ac:dyDescent="0.25">
      <c r="A377" s="51"/>
      <c r="B377" s="4"/>
      <c r="C377" s="4" t="s">
        <v>15</v>
      </c>
      <c r="D377" s="5"/>
      <c r="E377" s="4"/>
      <c r="F377" s="46"/>
      <c r="G377" s="5"/>
      <c r="H377" s="5"/>
      <c r="I377" s="5">
        <f>0.25*I376</f>
        <v>0</v>
      </c>
    </row>
    <row r="378" spans="1:9" x14ac:dyDescent="0.25">
      <c r="D378" s="1"/>
    </row>
    <row r="379" spans="1:9" ht="15.75" thickBot="1" x14ac:dyDescent="0.3">
      <c r="A379" s="52"/>
      <c r="B379" s="6"/>
      <c r="C379" s="6" t="s">
        <v>9</v>
      </c>
      <c r="D379" s="7"/>
      <c r="E379" s="6"/>
      <c r="F379" s="47"/>
      <c r="G379" s="7"/>
      <c r="H379" s="7"/>
      <c r="I379" s="8">
        <f>SUM(I376:I377)</f>
        <v>0</v>
      </c>
    </row>
    <row r="382" spans="1:9" ht="15.75" x14ac:dyDescent="0.25">
      <c r="A382" s="50" t="s">
        <v>62</v>
      </c>
      <c r="B382" s="9" t="s">
        <v>228</v>
      </c>
      <c r="C382" s="77"/>
      <c r="D382" s="1"/>
      <c r="E382" s="77"/>
      <c r="F382" s="87"/>
      <c r="G382" s="87"/>
      <c r="H382" s="87"/>
      <c r="I382" s="87"/>
    </row>
    <row r="383" spans="1:9" x14ac:dyDescent="0.25">
      <c r="B383" t="s">
        <v>222</v>
      </c>
      <c r="C383" s="77"/>
      <c r="D383" s="1"/>
      <c r="E383" s="77"/>
      <c r="F383" s="87"/>
      <c r="G383" s="87"/>
      <c r="H383" s="87"/>
      <c r="I383" s="87"/>
    </row>
    <row r="384" spans="1:9" x14ac:dyDescent="0.25">
      <c r="B384" s="93"/>
      <c r="C384" s="93"/>
      <c r="D384" s="93"/>
      <c r="E384" s="93"/>
    </row>
    <row r="385" spans="1:9" ht="30" x14ac:dyDescent="0.25">
      <c r="D385" s="1"/>
      <c r="F385" s="35" t="s">
        <v>12</v>
      </c>
      <c r="G385" s="3" t="s">
        <v>11</v>
      </c>
      <c r="H385" s="3" t="s">
        <v>13</v>
      </c>
      <c r="I385" s="3" t="s">
        <v>16</v>
      </c>
    </row>
    <row r="386" spans="1:9" ht="35.25" customHeight="1" x14ac:dyDescent="0.25">
      <c r="A386" s="49" t="s">
        <v>0</v>
      </c>
      <c r="B386" s="89" t="s">
        <v>19</v>
      </c>
      <c r="C386" s="89"/>
      <c r="D386" s="89"/>
      <c r="E386" s="89"/>
      <c r="F386" s="2" t="s">
        <v>8</v>
      </c>
      <c r="G386" s="65">
        <v>227</v>
      </c>
      <c r="H386" s="65"/>
      <c r="I386" s="65">
        <f t="shared" ref="I386:I392" si="17">G386*H386</f>
        <v>0</v>
      </c>
    </row>
    <row r="387" spans="1:9" ht="47.25" customHeight="1" x14ac:dyDescent="0.25">
      <c r="A387" s="49" t="s">
        <v>2</v>
      </c>
      <c r="B387" s="89" t="s">
        <v>225</v>
      </c>
      <c r="C387" s="89"/>
      <c r="D387" s="89"/>
      <c r="E387" s="89"/>
      <c r="F387" s="2" t="s">
        <v>8</v>
      </c>
      <c r="G387" s="65">
        <v>227</v>
      </c>
      <c r="H387" s="65"/>
      <c r="I387" s="65">
        <f t="shared" si="17"/>
        <v>0</v>
      </c>
    </row>
    <row r="388" spans="1:9" ht="48" customHeight="1" x14ac:dyDescent="0.25">
      <c r="A388" s="49" t="s">
        <v>4</v>
      </c>
      <c r="B388" s="89" t="s">
        <v>224</v>
      </c>
      <c r="C388" s="89"/>
      <c r="D388" s="89"/>
      <c r="E388" s="89"/>
      <c r="F388" s="2" t="s">
        <v>3</v>
      </c>
      <c r="G388" s="65">
        <v>210</v>
      </c>
      <c r="H388" s="65"/>
      <c r="I388" s="65">
        <f t="shared" si="17"/>
        <v>0</v>
      </c>
    </row>
    <row r="389" spans="1:9" ht="48" customHeight="1" x14ac:dyDescent="0.25">
      <c r="A389" s="49" t="s">
        <v>5</v>
      </c>
      <c r="B389" s="89" t="s">
        <v>14</v>
      </c>
      <c r="C389" s="89"/>
      <c r="D389" s="89"/>
      <c r="E389" s="89"/>
      <c r="F389" s="39" t="s">
        <v>1</v>
      </c>
      <c r="G389" s="65">
        <v>155</v>
      </c>
      <c r="H389" s="65"/>
      <c r="I389" s="65">
        <f t="shared" si="17"/>
        <v>0</v>
      </c>
    </row>
    <row r="390" spans="1:9" x14ac:dyDescent="0.25">
      <c r="A390" s="49" t="s">
        <v>6</v>
      </c>
      <c r="B390" s="88" t="s">
        <v>188</v>
      </c>
      <c r="C390" s="88"/>
      <c r="D390" s="88"/>
      <c r="E390" s="88"/>
      <c r="F390" s="2" t="s">
        <v>32</v>
      </c>
      <c r="G390" s="65">
        <v>1</v>
      </c>
      <c r="H390" s="65"/>
      <c r="I390" s="65">
        <f t="shared" si="17"/>
        <v>0</v>
      </c>
    </row>
    <row r="391" spans="1:9" x14ac:dyDescent="0.25">
      <c r="A391" s="49" t="s">
        <v>33</v>
      </c>
      <c r="B391" s="88" t="s">
        <v>189</v>
      </c>
      <c r="C391" s="88"/>
      <c r="D391" s="88"/>
      <c r="E391" s="88"/>
      <c r="F391" s="2" t="s">
        <v>169</v>
      </c>
      <c r="G391" s="65">
        <v>6</v>
      </c>
      <c r="H391" s="65"/>
      <c r="I391" s="65">
        <f t="shared" si="17"/>
        <v>0</v>
      </c>
    </row>
    <row r="392" spans="1:9" x14ac:dyDescent="0.25">
      <c r="A392" s="49" t="s">
        <v>35</v>
      </c>
      <c r="B392" s="88" t="s">
        <v>171</v>
      </c>
      <c r="C392" s="88"/>
      <c r="D392" s="88"/>
      <c r="E392" s="88"/>
      <c r="F392" s="2" t="s">
        <v>169</v>
      </c>
      <c r="G392" s="65">
        <v>6</v>
      </c>
      <c r="H392" s="65"/>
      <c r="I392" s="65">
        <f t="shared" si="17"/>
        <v>0</v>
      </c>
    </row>
    <row r="393" spans="1:9" x14ac:dyDescent="0.25">
      <c r="D393" s="1"/>
    </row>
    <row r="394" spans="1:9" x14ac:dyDescent="0.25">
      <c r="A394" s="51"/>
      <c r="B394" s="4"/>
      <c r="C394" s="4" t="s">
        <v>7</v>
      </c>
      <c r="D394" s="5"/>
      <c r="E394" s="4"/>
      <c r="F394" s="46"/>
      <c r="G394" s="5"/>
      <c r="H394" s="5"/>
      <c r="I394" s="5">
        <f>SUM(I386:I392)</f>
        <v>0</v>
      </c>
    </row>
    <row r="395" spans="1:9" x14ac:dyDescent="0.25">
      <c r="A395" s="51"/>
      <c r="B395" s="4"/>
      <c r="C395" s="4" t="s">
        <v>15</v>
      </c>
      <c r="D395" s="5"/>
      <c r="E395" s="4"/>
      <c r="F395" s="46"/>
      <c r="G395" s="5"/>
      <c r="H395" s="5"/>
      <c r="I395" s="5">
        <f>0.25*I394</f>
        <v>0</v>
      </c>
    </row>
    <row r="396" spans="1:9" x14ac:dyDescent="0.25">
      <c r="D396" s="1"/>
    </row>
    <row r="397" spans="1:9" ht="15.75" thickBot="1" x14ac:dyDescent="0.3">
      <c r="A397" s="52"/>
      <c r="B397" s="6"/>
      <c r="C397" s="6" t="s">
        <v>9</v>
      </c>
      <c r="D397" s="7"/>
      <c r="E397" s="6"/>
      <c r="F397" s="47"/>
      <c r="G397" s="7"/>
      <c r="H397" s="7"/>
      <c r="I397" s="8">
        <f>SUM(I394:I395)</f>
        <v>0</v>
      </c>
    </row>
    <row r="398" spans="1:9" x14ac:dyDescent="0.25">
      <c r="A398" s="53"/>
      <c r="B398" s="14"/>
      <c r="C398" s="14"/>
      <c r="D398" s="15"/>
      <c r="E398" s="14"/>
      <c r="F398" s="48"/>
      <c r="G398" s="15"/>
      <c r="H398" s="15"/>
      <c r="I398" s="16"/>
    </row>
    <row r="399" spans="1:9" x14ac:dyDescent="0.25">
      <c r="G399" s="65"/>
      <c r="H399" s="65"/>
      <c r="I399" s="65"/>
    </row>
    <row r="400" spans="1:9" ht="15.75" x14ac:dyDescent="0.25">
      <c r="A400" s="50" t="s">
        <v>63</v>
      </c>
      <c r="B400" s="9" t="s">
        <v>226</v>
      </c>
      <c r="C400" s="77"/>
      <c r="D400" s="1"/>
      <c r="E400" s="77"/>
      <c r="G400" s="65"/>
      <c r="H400" s="65"/>
      <c r="I400" s="65"/>
    </row>
    <row r="401" spans="1:9" x14ac:dyDescent="0.25">
      <c r="B401" s="77" t="s">
        <v>229</v>
      </c>
      <c r="C401" s="77"/>
      <c r="D401" s="1"/>
      <c r="E401" s="77"/>
    </row>
    <row r="402" spans="1:9" x14ac:dyDescent="0.25">
      <c r="B402" s="10"/>
      <c r="D402" s="1"/>
    </row>
    <row r="403" spans="1:9" ht="30" x14ac:dyDescent="0.25">
      <c r="D403" s="1"/>
      <c r="F403" s="35" t="s">
        <v>12</v>
      </c>
      <c r="G403" s="3" t="s">
        <v>11</v>
      </c>
      <c r="H403" s="3" t="s">
        <v>13</v>
      </c>
      <c r="I403" s="3" t="s">
        <v>16</v>
      </c>
    </row>
    <row r="404" spans="1:9" ht="31.5" customHeight="1" x14ac:dyDescent="0.25">
      <c r="A404" s="49" t="s">
        <v>0</v>
      </c>
      <c r="B404" s="89" t="s">
        <v>19</v>
      </c>
      <c r="C404" s="89"/>
      <c r="D404" s="89"/>
      <c r="E404" s="89"/>
      <c r="F404" s="2" t="s">
        <v>8</v>
      </c>
      <c r="G404" s="65">
        <v>208</v>
      </c>
      <c r="H404" s="65"/>
      <c r="I404" s="65">
        <f t="shared" ref="I404:I410" si="18">G404*H404</f>
        <v>0</v>
      </c>
    </row>
    <row r="405" spans="1:9" ht="45.75" customHeight="1" x14ac:dyDescent="0.25">
      <c r="A405" s="49" t="s">
        <v>2</v>
      </c>
      <c r="B405" s="89" t="s">
        <v>225</v>
      </c>
      <c r="C405" s="89"/>
      <c r="D405" s="89"/>
      <c r="E405" s="89"/>
      <c r="F405" s="2" t="s">
        <v>8</v>
      </c>
      <c r="G405" s="65">
        <v>208</v>
      </c>
      <c r="H405" s="65"/>
      <c r="I405" s="65">
        <f t="shared" si="18"/>
        <v>0</v>
      </c>
    </row>
    <row r="406" spans="1:9" ht="47.25" customHeight="1" x14ac:dyDescent="0.25">
      <c r="A406" s="49" t="s">
        <v>4</v>
      </c>
      <c r="B406" s="89" t="s">
        <v>221</v>
      </c>
      <c r="C406" s="89"/>
      <c r="D406" s="89"/>
      <c r="E406" s="89"/>
      <c r="F406" s="2" t="s">
        <v>3</v>
      </c>
      <c r="G406" s="65">
        <v>300</v>
      </c>
      <c r="H406" s="65"/>
      <c r="I406" s="65">
        <f t="shared" si="18"/>
        <v>0</v>
      </c>
    </row>
    <row r="407" spans="1:9" ht="45.75" customHeight="1" x14ac:dyDescent="0.25">
      <c r="A407" s="49" t="s">
        <v>5</v>
      </c>
      <c r="B407" s="89" t="s">
        <v>14</v>
      </c>
      <c r="C407" s="89"/>
      <c r="D407" s="89"/>
      <c r="E407" s="89"/>
      <c r="F407" s="39" t="s">
        <v>1</v>
      </c>
      <c r="G407" s="65">
        <v>184</v>
      </c>
      <c r="H407" s="65"/>
      <c r="I407" s="65">
        <f t="shared" si="18"/>
        <v>0</v>
      </c>
    </row>
    <row r="408" spans="1:9" ht="20.25" customHeight="1" x14ac:dyDescent="0.25">
      <c r="A408" s="49" t="s">
        <v>6</v>
      </c>
      <c r="B408" s="88" t="s">
        <v>188</v>
      </c>
      <c r="C408" s="88"/>
      <c r="D408" s="88"/>
      <c r="E408" s="88"/>
      <c r="F408" s="2" t="s">
        <v>32</v>
      </c>
      <c r="G408" s="65">
        <v>2</v>
      </c>
      <c r="H408" s="65"/>
      <c r="I408" s="65">
        <f t="shared" si="18"/>
        <v>0</v>
      </c>
    </row>
    <row r="409" spans="1:9" ht="29.25" customHeight="1" x14ac:dyDescent="0.25">
      <c r="A409" s="49" t="s">
        <v>33</v>
      </c>
      <c r="B409" s="88" t="s">
        <v>227</v>
      </c>
      <c r="C409" s="88"/>
      <c r="D409" s="88"/>
      <c r="E409" s="88"/>
      <c r="F409" s="2" t="s">
        <v>169</v>
      </c>
      <c r="G409" s="65">
        <v>12</v>
      </c>
      <c r="H409" s="65"/>
      <c r="I409" s="65">
        <f t="shared" si="18"/>
        <v>0</v>
      </c>
    </row>
    <row r="410" spans="1:9" ht="15" customHeight="1" x14ac:dyDescent="0.25">
      <c r="A410" s="49" t="s">
        <v>35</v>
      </c>
      <c r="B410" s="88" t="s">
        <v>171</v>
      </c>
      <c r="C410" s="88"/>
      <c r="D410" s="88"/>
      <c r="E410" s="88"/>
      <c r="F410" s="2" t="s">
        <v>169</v>
      </c>
      <c r="G410" s="65">
        <v>2</v>
      </c>
      <c r="H410" s="65"/>
      <c r="I410" s="65">
        <f t="shared" si="18"/>
        <v>0</v>
      </c>
    </row>
    <row r="411" spans="1:9" s="73" customFormat="1" x14ac:dyDescent="0.25">
      <c r="A411" s="49"/>
      <c r="D411" s="1"/>
      <c r="F411" s="39"/>
      <c r="G411" s="65"/>
      <c r="H411" s="65"/>
      <c r="I411" s="65"/>
    </row>
    <row r="412" spans="1:9" x14ac:dyDescent="0.25">
      <c r="D412" s="1"/>
    </row>
    <row r="413" spans="1:9" x14ac:dyDescent="0.25">
      <c r="A413" s="51"/>
      <c r="B413" s="4"/>
      <c r="C413" s="4" t="s">
        <v>7</v>
      </c>
      <c r="D413" s="5"/>
      <c r="E413" s="4"/>
      <c r="F413" s="46"/>
      <c r="G413" s="5"/>
      <c r="H413" s="5"/>
      <c r="I413" s="5">
        <f>SUM(I404:I410)</f>
        <v>0</v>
      </c>
    </row>
    <row r="414" spans="1:9" x14ac:dyDescent="0.25">
      <c r="A414" s="51"/>
      <c r="B414" s="4"/>
      <c r="C414" s="4" t="s">
        <v>15</v>
      </c>
      <c r="D414" s="5"/>
      <c r="E414" s="4"/>
      <c r="F414" s="46"/>
      <c r="G414" s="5"/>
      <c r="H414" s="5"/>
      <c r="I414" s="5">
        <f>0.25*I413</f>
        <v>0</v>
      </c>
    </row>
    <row r="415" spans="1:9" x14ac:dyDescent="0.25">
      <c r="D415" s="1"/>
    </row>
    <row r="416" spans="1:9" ht="15.75" thickBot="1" x14ac:dyDescent="0.3">
      <c r="A416" s="52"/>
      <c r="B416" s="6"/>
      <c r="C416" s="6" t="s">
        <v>9</v>
      </c>
      <c r="D416" s="7"/>
      <c r="E416" s="6"/>
      <c r="F416" s="47"/>
      <c r="G416" s="7"/>
      <c r="H416" s="7"/>
      <c r="I416" s="8">
        <f>SUM(I413:I414)</f>
        <v>0</v>
      </c>
    </row>
    <row r="419" spans="1:9" ht="15.75" x14ac:dyDescent="0.25">
      <c r="A419" s="50" t="s">
        <v>64</v>
      </c>
      <c r="B419" s="9" t="s">
        <v>65</v>
      </c>
      <c r="D419" s="1"/>
    </row>
    <row r="420" spans="1:9" x14ac:dyDescent="0.25">
      <c r="B420" t="s">
        <v>66</v>
      </c>
      <c r="D420" s="1"/>
    </row>
    <row r="421" spans="1:9" x14ac:dyDescent="0.25">
      <c r="B421" s="10"/>
      <c r="D421" s="1"/>
    </row>
    <row r="422" spans="1:9" ht="30" x14ac:dyDescent="0.25">
      <c r="D422" s="1"/>
      <c r="F422" s="35" t="s">
        <v>12</v>
      </c>
      <c r="G422" s="3" t="s">
        <v>11</v>
      </c>
      <c r="H422" s="3" t="s">
        <v>13</v>
      </c>
      <c r="I422" s="3" t="s">
        <v>16</v>
      </c>
    </row>
    <row r="423" spans="1:9" ht="31.5" customHeight="1" x14ac:dyDescent="0.25">
      <c r="A423" s="49" t="s">
        <v>0</v>
      </c>
      <c r="B423" s="89" t="s">
        <v>17</v>
      </c>
      <c r="C423" s="89"/>
      <c r="D423" s="89"/>
      <c r="E423" s="89"/>
      <c r="F423" s="39" t="s">
        <v>3</v>
      </c>
      <c r="G423" s="65">
        <v>210</v>
      </c>
      <c r="H423" s="65"/>
      <c r="I423" s="65">
        <f>G423*H423</f>
        <v>0</v>
      </c>
    </row>
    <row r="424" spans="1:9" ht="32.25" customHeight="1" x14ac:dyDescent="0.25">
      <c r="A424" s="49" t="s">
        <v>2</v>
      </c>
      <c r="B424" s="89" t="s">
        <v>19</v>
      </c>
      <c r="C424" s="89"/>
      <c r="D424" s="89"/>
      <c r="E424" s="89"/>
      <c r="F424" s="2" t="s">
        <v>8</v>
      </c>
      <c r="G424" s="65">
        <v>68</v>
      </c>
      <c r="H424" s="65"/>
      <c r="I424" s="65">
        <f>G424*H424</f>
        <v>0</v>
      </c>
    </row>
    <row r="425" spans="1:9" ht="78.75" customHeight="1" x14ac:dyDescent="0.25">
      <c r="A425" s="49" t="s">
        <v>4</v>
      </c>
      <c r="B425" s="89" t="s">
        <v>190</v>
      </c>
      <c r="C425" s="89"/>
      <c r="D425" s="89"/>
      <c r="E425" s="89"/>
      <c r="F425" s="2" t="s">
        <v>8</v>
      </c>
      <c r="G425" s="65">
        <v>86</v>
      </c>
      <c r="H425" s="65"/>
      <c r="I425" s="65">
        <f>G425*H425</f>
        <v>0</v>
      </c>
    </row>
    <row r="426" spans="1:9" ht="50.25" customHeight="1" x14ac:dyDescent="0.25">
      <c r="A426" s="49" t="s">
        <v>5</v>
      </c>
      <c r="B426" s="89" t="s">
        <v>221</v>
      </c>
      <c r="C426" s="89"/>
      <c r="D426" s="89"/>
      <c r="E426" s="89"/>
      <c r="F426" s="2" t="s">
        <v>3</v>
      </c>
      <c r="G426" s="65">
        <v>265</v>
      </c>
      <c r="H426" s="65"/>
      <c r="I426" s="65">
        <f>G426*H426</f>
        <v>0</v>
      </c>
    </row>
    <row r="427" spans="1:9" ht="45.75" customHeight="1" x14ac:dyDescent="0.25">
      <c r="A427" s="49" t="s">
        <v>6</v>
      </c>
      <c r="B427" s="89" t="s">
        <v>14</v>
      </c>
      <c r="C427" s="89"/>
      <c r="D427" s="89"/>
      <c r="E427" s="89"/>
      <c r="F427" s="39" t="s">
        <v>1</v>
      </c>
      <c r="G427" s="65">
        <f>2*85</f>
        <v>170</v>
      </c>
      <c r="H427" s="65"/>
      <c r="I427" s="65">
        <f>G427*H427</f>
        <v>0</v>
      </c>
    </row>
    <row r="428" spans="1:9" x14ac:dyDescent="0.25">
      <c r="D428" s="1"/>
      <c r="G428" s="65"/>
      <c r="H428" s="65"/>
      <c r="I428" s="65"/>
    </row>
    <row r="429" spans="1:9" x14ac:dyDescent="0.25">
      <c r="A429" s="49" t="s">
        <v>33</v>
      </c>
      <c r="B429" s="88" t="s">
        <v>171</v>
      </c>
      <c r="C429" s="88"/>
      <c r="D429" s="88"/>
      <c r="E429" s="88"/>
      <c r="F429" s="2" t="s">
        <v>169</v>
      </c>
      <c r="G429" s="65">
        <v>10</v>
      </c>
      <c r="H429" s="65"/>
      <c r="I429" s="65">
        <f>G429*H429</f>
        <v>0</v>
      </c>
    </row>
    <row r="430" spans="1:9" x14ac:dyDescent="0.25">
      <c r="D430" s="1"/>
    </row>
    <row r="431" spans="1:9" x14ac:dyDescent="0.25">
      <c r="D431" s="1"/>
    </row>
    <row r="432" spans="1:9" x14ac:dyDescent="0.25">
      <c r="D432" s="1"/>
    </row>
    <row r="433" spans="1:9" x14ac:dyDescent="0.25">
      <c r="A433" s="51"/>
      <c r="B433" s="4"/>
      <c r="C433" s="4" t="s">
        <v>7</v>
      </c>
      <c r="D433" s="5"/>
      <c r="E433" s="4"/>
      <c r="F433" s="46"/>
      <c r="G433" s="5"/>
      <c r="H433" s="5"/>
      <c r="I433" s="5">
        <f>SUM(I423:I431)</f>
        <v>0</v>
      </c>
    </row>
    <row r="434" spans="1:9" x14ac:dyDescent="0.25">
      <c r="A434" s="51"/>
      <c r="B434" s="4"/>
      <c r="C434" s="4" t="s">
        <v>15</v>
      </c>
      <c r="D434" s="5"/>
      <c r="E434" s="4"/>
      <c r="F434" s="46"/>
      <c r="G434" s="5"/>
      <c r="H434" s="5"/>
      <c r="I434" s="5">
        <f>0.25*I433</f>
        <v>0</v>
      </c>
    </row>
    <row r="435" spans="1:9" x14ac:dyDescent="0.25">
      <c r="D435" s="1"/>
    </row>
    <row r="436" spans="1:9" ht="15.75" thickBot="1" x14ac:dyDescent="0.3">
      <c r="A436" s="52"/>
      <c r="B436" s="6"/>
      <c r="C436" s="6" t="s">
        <v>9</v>
      </c>
      <c r="D436" s="7"/>
      <c r="E436" s="6"/>
      <c r="F436" s="47"/>
      <c r="G436" s="7"/>
      <c r="H436" s="7"/>
      <c r="I436" s="8">
        <f>SUM(I433:I434)</f>
        <v>0</v>
      </c>
    </row>
    <row r="439" spans="1:9" ht="15.75" x14ac:dyDescent="0.25">
      <c r="A439" s="50" t="s">
        <v>68</v>
      </c>
      <c r="B439" s="9" t="s">
        <v>69</v>
      </c>
      <c r="D439" s="1"/>
    </row>
    <row r="440" spans="1:9" x14ac:dyDescent="0.25">
      <c r="B440" t="s">
        <v>70</v>
      </c>
      <c r="D440" s="1"/>
    </row>
    <row r="441" spans="1:9" x14ac:dyDescent="0.25">
      <c r="B441" s="89"/>
      <c r="C441" s="89"/>
      <c r="D441" s="89"/>
      <c r="E441" s="89"/>
    </row>
    <row r="442" spans="1:9" x14ac:dyDescent="0.25">
      <c r="B442" s="99"/>
      <c r="C442" s="99"/>
      <c r="D442" s="99"/>
      <c r="E442" s="99"/>
      <c r="F442" s="90"/>
      <c r="G442" s="90"/>
      <c r="H442" s="90"/>
    </row>
    <row r="443" spans="1:9" x14ac:dyDescent="0.25">
      <c r="B443" s="96"/>
      <c r="C443" s="90"/>
      <c r="D443" s="90"/>
      <c r="E443" s="90"/>
      <c r="F443" s="90"/>
      <c r="G443" s="90"/>
    </row>
    <row r="444" spans="1:9" x14ac:dyDescent="0.25">
      <c r="B444" s="89"/>
      <c r="C444" s="89"/>
      <c r="D444" s="89"/>
      <c r="E444" s="89"/>
      <c r="F444" s="35"/>
      <c r="G444" s="3"/>
      <c r="H444" s="3"/>
      <c r="I444" s="3"/>
    </row>
    <row r="445" spans="1:9" ht="15" customHeight="1" x14ac:dyDescent="0.25">
      <c r="A445" s="54"/>
      <c r="B445" s="102" t="s">
        <v>71</v>
      </c>
      <c r="C445" s="103"/>
      <c r="D445" s="103"/>
      <c r="E445" s="103"/>
      <c r="F445" s="2"/>
    </row>
    <row r="446" spans="1:9" x14ac:dyDescent="0.25">
      <c r="A446" s="54"/>
      <c r="B446" s="22"/>
      <c r="D446" s="1"/>
    </row>
    <row r="447" spans="1:9" x14ac:dyDescent="0.25">
      <c r="A447" s="54" t="s">
        <v>72</v>
      </c>
      <c r="B447" s="97" t="s">
        <v>73</v>
      </c>
      <c r="C447" s="90"/>
      <c r="D447" s="90"/>
      <c r="E447" s="90"/>
      <c r="F447" s="90"/>
    </row>
    <row r="448" spans="1:9" x14ac:dyDescent="0.25">
      <c r="A448" s="54"/>
      <c r="B448" s="22"/>
    </row>
    <row r="449" spans="1:6" x14ac:dyDescent="0.25">
      <c r="A449" s="54" t="s">
        <v>74</v>
      </c>
      <c r="B449" s="97" t="s">
        <v>75</v>
      </c>
      <c r="C449" s="90"/>
      <c r="D449" s="90"/>
      <c r="E449" s="90"/>
      <c r="F449" s="90"/>
    </row>
    <row r="450" spans="1:6" x14ac:dyDescent="0.25">
      <c r="A450" s="54"/>
      <c r="B450" s="22"/>
    </row>
    <row r="451" spans="1:6" x14ac:dyDescent="0.25">
      <c r="A451" s="54" t="s">
        <v>76</v>
      </c>
      <c r="B451" s="97" t="s">
        <v>77</v>
      </c>
      <c r="C451" s="90"/>
      <c r="D451" s="90"/>
      <c r="E451" s="90"/>
      <c r="F451" s="90"/>
    </row>
    <row r="452" spans="1:6" x14ac:dyDescent="0.25">
      <c r="A452" s="54"/>
      <c r="B452" s="22"/>
    </row>
    <row r="453" spans="1:6" x14ac:dyDescent="0.25">
      <c r="A453" s="54" t="s">
        <v>78</v>
      </c>
      <c r="B453" s="97" t="s">
        <v>79</v>
      </c>
      <c r="C453" s="90"/>
      <c r="D453" s="90"/>
      <c r="E453" s="90"/>
      <c r="F453" s="90"/>
    </row>
    <row r="454" spans="1:6" x14ac:dyDescent="0.25">
      <c r="A454" s="54"/>
      <c r="B454" s="22"/>
    </row>
    <row r="455" spans="1:6" x14ac:dyDescent="0.25">
      <c r="A455" s="54" t="s">
        <v>80</v>
      </c>
      <c r="B455" s="97" t="s">
        <v>81</v>
      </c>
      <c r="C455" s="90"/>
      <c r="D455" s="90"/>
      <c r="E455" s="90"/>
      <c r="F455" s="90"/>
    </row>
    <row r="456" spans="1:6" x14ac:dyDescent="0.25">
      <c r="A456" s="54"/>
      <c r="B456" s="22"/>
    </row>
    <row r="457" spans="1:6" x14ac:dyDescent="0.25">
      <c r="A457" s="54" t="s">
        <v>82</v>
      </c>
      <c r="B457" s="97" t="s">
        <v>83</v>
      </c>
      <c r="C457" s="90"/>
      <c r="D457" s="90"/>
      <c r="E457" s="90"/>
      <c r="F457" s="90"/>
    </row>
    <row r="458" spans="1:6" x14ac:dyDescent="0.25">
      <c r="A458" s="54"/>
      <c r="B458" s="22"/>
    </row>
    <row r="459" spans="1:6" x14ac:dyDescent="0.25">
      <c r="A459" s="54"/>
      <c r="B459" s="22"/>
    </row>
    <row r="460" spans="1:6" x14ac:dyDescent="0.25">
      <c r="A460" s="54"/>
      <c r="B460" s="97"/>
      <c r="C460" s="90"/>
      <c r="D460" s="90"/>
      <c r="E460" s="90"/>
      <c r="F460" s="90"/>
    </row>
    <row r="461" spans="1:6" ht="39" customHeight="1" x14ac:dyDescent="0.25">
      <c r="A461" s="54"/>
      <c r="B461" s="97"/>
      <c r="C461" s="90"/>
      <c r="D461" s="90"/>
      <c r="E461" s="90"/>
      <c r="F461" s="90"/>
    </row>
    <row r="462" spans="1:6" ht="53.25" customHeight="1" x14ac:dyDescent="0.25">
      <c r="A462" s="54"/>
      <c r="B462" s="97"/>
      <c r="C462" s="90"/>
      <c r="D462" s="90"/>
      <c r="E462" s="90"/>
      <c r="F462" s="90"/>
    </row>
    <row r="463" spans="1:6" ht="106.5" customHeight="1" x14ac:dyDescent="0.25">
      <c r="A463" s="54"/>
      <c r="B463" s="101"/>
      <c r="C463" s="90"/>
      <c r="D463" s="90"/>
      <c r="E463" s="90"/>
      <c r="F463" s="90"/>
    </row>
    <row r="464" spans="1:6" x14ac:dyDescent="0.25">
      <c r="A464" s="54"/>
      <c r="B464" s="97"/>
      <c r="C464" s="90"/>
      <c r="D464" s="90"/>
      <c r="E464" s="90"/>
      <c r="F464" s="90"/>
    </row>
    <row r="465" spans="1:9" ht="30" x14ac:dyDescent="0.25">
      <c r="F465" s="35" t="s">
        <v>12</v>
      </c>
      <c r="G465" s="3" t="s">
        <v>11</v>
      </c>
      <c r="H465" s="3" t="s">
        <v>13</v>
      </c>
      <c r="I465" s="3" t="s">
        <v>16</v>
      </c>
    </row>
    <row r="466" spans="1:9" x14ac:dyDescent="0.25">
      <c r="A466" s="54" t="s">
        <v>72</v>
      </c>
      <c r="B466" s="97" t="s">
        <v>73</v>
      </c>
      <c r="C466" s="90"/>
      <c r="D466" s="90"/>
      <c r="E466" s="90"/>
      <c r="F466" s="90"/>
      <c r="G466" s="90"/>
      <c r="H466" s="90"/>
      <c r="I466" s="90"/>
    </row>
    <row r="467" spans="1:9" x14ac:dyDescent="0.25">
      <c r="A467" s="54"/>
      <c r="B467" s="22"/>
      <c r="C467" s="17"/>
      <c r="D467" s="18"/>
      <c r="E467" s="19"/>
    </row>
    <row r="468" spans="1:9" ht="51" customHeight="1" x14ac:dyDescent="0.25">
      <c r="A468" s="54" t="s">
        <v>0</v>
      </c>
      <c r="B468" s="97" t="s">
        <v>84</v>
      </c>
      <c r="C468" s="90"/>
      <c r="D468" s="90"/>
      <c r="E468" s="90"/>
      <c r="F468" s="17" t="s">
        <v>1</v>
      </c>
      <c r="G468" s="82">
        <v>260</v>
      </c>
      <c r="H468" s="83"/>
      <c r="I468" s="83">
        <f>G468*H468</f>
        <v>0</v>
      </c>
    </row>
    <row r="469" spans="1:9" x14ac:dyDescent="0.25">
      <c r="A469" s="54"/>
      <c r="B469" s="22"/>
      <c r="C469" s="2"/>
      <c r="D469" s="28"/>
      <c r="F469" s="17"/>
      <c r="G469" s="82"/>
      <c r="H469" s="83"/>
      <c r="I469" s="83"/>
    </row>
    <row r="470" spans="1:9" x14ac:dyDescent="0.25">
      <c r="A470" s="54"/>
      <c r="B470" s="22"/>
      <c r="C470" s="2"/>
      <c r="D470" s="28"/>
      <c r="F470" s="17"/>
      <c r="G470" s="82"/>
      <c r="H470" s="83"/>
      <c r="I470" s="83"/>
    </row>
    <row r="471" spans="1:9" ht="66.75" customHeight="1" x14ac:dyDescent="0.25">
      <c r="A471" s="54" t="s">
        <v>2</v>
      </c>
      <c r="B471" s="97" t="s">
        <v>85</v>
      </c>
      <c r="C471" s="90"/>
      <c r="D471" s="90"/>
      <c r="E471" s="90"/>
      <c r="F471" s="17"/>
      <c r="G471" s="82"/>
      <c r="H471" s="83"/>
      <c r="I471" s="83"/>
    </row>
    <row r="472" spans="1:9" ht="53.25" customHeight="1" x14ac:dyDescent="0.25">
      <c r="A472" s="54"/>
      <c r="B472" s="97" t="s">
        <v>86</v>
      </c>
      <c r="C472" s="90"/>
      <c r="D472" s="90"/>
      <c r="E472" s="90"/>
      <c r="F472" s="17" t="s">
        <v>1</v>
      </c>
      <c r="G472" s="82">
        <v>260</v>
      </c>
      <c r="H472" s="83"/>
      <c r="I472" s="83">
        <f>G472*H472</f>
        <v>0</v>
      </c>
    </row>
    <row r="473" spans="1:9" x14ac:dyDescent="0.25">
      <c r="A473" s="54"/>
      <c r="B473" s="22"/>
      <c r="C473" s="2"/>
      <c r="D473" s="28"/>
      <c r="F473" s="17"/>
      <c r="G473" s="82"/>
      <c r="H473" s="83"/>
      <c r="I473" s="83"/>
    </row>
    <row r="474" spans="1:9" ht="25.5" customHeight="1" x14ac:dyDescent="0.25">
      <c r="A474" s="54" t="s">
        <v>4</v>
      </c>
      <c r="B474" s="97" t="s">
        <v>87</v>
      </c>
      <c r="C474" s="100"/>
      <c r="D474" s="100"/>
      <c r="E474" s="100"/>
      <c r="F474" s="17"/>
      <c r="G474" s="82"/>
      <c r="H474" s="83"/>
      <c r="I474" s="83"/>
    </row>
    <row r="475" spans="1:9" ht="66.75" customHeight="1" x14ac:dyDescent="0.25">
      <c r="A475" s="54"/>
      <c r="B475" s="97" t="s">
        <v>88</v>
      </c>
      <c r="C475" s="100"/>
      <c r="D475" s="100"/>
      <c r="E475" s="100"/>
      <c r="F475" s="17"/>
      <c r="G475" s="82"/>
      <c r="H475" s="83"/>
      <c r="I475" s="83"/>
    </row>
    <row r="476" spans="1:9" ht="40.5" customHeight="1" x14ac:dyDescent="0.25">
      <c r="A476" s="54"/>
      <c r="B476" s="97" t="s">
        <v>89</v>
      </c>
      <c r="C476" s="90"/>
      <c r="D476" s="90"/>
      <c r="E476" s="90"/>
      <c r="F476" s="17"/>
      <c r="G476" s="82"/>
      <c r="H476" s="83"/>
      <c r="I476" s="83"/>
    </row>
    <row r="477" spans="1:9" ht="52.5" customHeight="1" x14ac:dyDescent="0.25">
      <c r="A477" s="54"/>
      <c r="B477" s="97" t="s">
        <v>86</v>
      </c>
      <c r="C477" s="90"/>
      <c r="D477" s="90"/>
      <c r="E477" s="90"/>
      <c r="F477" s="17"/>
      <c r="G477" s="82"/>
      <c r="H477" s="83"/>
      <c r="I477" s="83"/>
    </row>
    <row r="478" spans="1:9" ht="30.75" customHeight="1" x14ac:dyDescent="0.25">
      <c r="A478" s="54"/>
      <c r="B478" s="97" t="s">
        <v>90</v>
      </c>
      <c r="C478" s="90"/>
      <c r="D478" s="90"/>
      <c r="E478" s="90"/>
      <c r="F478" s="17" t="s">
        <v>8</v>
      </c>
      <c r="G478" s="82">
        <v>5</v>
      </c>
      <c r="H478" s="83"/>
      <c r="I478" s="83">
        <f>G478*H478</f>
        <v>0</v>
      </c>
    </row>
    <row r="479" spans="1:9" x14ac:dyDescent="0.25">
      <c r="A479" s="54"/>
      <c r="B479" s="22"/>
      <c r="C479" s="2"/>
      <c r="D479" s="28"/>
      <c r="F479" s="17"/>
      <c r="G479" s="82"/>
      <c r="H479" s="83"/>
      <c r="I479" s="83"/>
    </row>
    <row r="480" spans="1:9" ht="104.25" customHeight="1" x14ac:dyDescent="0.25">
      <c r="A480" s="54" t="s">
        <v>5</v>
      </c>
      <c r="B480" s="97" t="s">
        <v>91</v>
      </c>
      <c r="C480" s="90"/>
      <c r="D480" s="90"/>
      <c r="E480" s="90"/>
      <c r="F480" s="17" t="s">
        <v>8</v>
      </c>
      <c r="G480" s="82">
        <v>1</v>
      </c>
      <c r="H480" s="83"/>
      <c r="I480" s="83">
        <f>G480*H480</f>
        <v>0</v>
      </c>
    </row>
    <row r="481" spans="1:9" x14ac:dyDescent="0.25">
      <c r="A481" s="54"/>
      <c r="B481" s="22"/>
      <c r="C481" s="2"/>
      <c r="D481" s="28"/>
      <c r="F481" s="17"/>
      <c r="G481" s="82"/>
      <c r="H481" s="83"/>
      <c r="I481" s="83"/>
    </row>
    <row r="482" spans="1:9" x14ac:dyDescent="0.25">
      <c r="A482" s="54" t="s">
        <v>6</v>
      </c>
      <c r="B482" s="97" t="s">
        <v>92</v>
      </c>
      <c r="C482" s="90"/>
      <c r="D482" s="90"/>
      <c r="E482" s="90"/>
      <c r="F482" s="17"/>
      <c r="G482" s="82"/>
      <c r="H482" s="83"/>
      <c r="I482" s="83"/>
    </row>
    <row r="483" spans="1:9" ht="59.25" customHeight="1" x14ac:dyDescent="0.25">
      <c r="A483" s="54"/>
      <c r="B483" s="97" t="s">
        <v>93</v>
      </c>
      <c r="C483" s="90"/>
      <c r="D483" s="90"/>
      <c r="E483" s="90"/>
      <c r="F483" s="17"/>
      <c r="G483" s="82"/>
      <c r="H483" s="83"/>
      <c r="I483" s="83"/>
    </row>
    <row r="484" spans="1:9" ht="69.75" customHeight="1" x14ac:dyDescent="0.25">
      <c r="A484" s="54"/>
      <c r="B484" s="97" t="s">
        <v>94</v>
      </c>
      <c r="C484" s="90"/>
      <c r="D484" s="90"/>
      <c r="E484" s="90"/>
      <c r="F484" s="17" t="s">
        <v>95</v>
      </c>
      <c r="G484" s="82"/>
      <c r="H484" s="83"/>
      <c r="I484" s="83">
        <f>H484</f>
        <v>0</v>
      </c>
    </row>
    <row r="485" spans="1:9" x14ac:dyDescent="0.25">
      <c r="A485" s="54"/>
      <c r="B485" s="22"/>
      <c r="C485" s="2"/>
      <c r="D485" s="28"/>
      <c r="F485" s="17"/>
      <c r="G485" s="82"/>
      <c r="H485" s="83"/>
      <c r="I485" s="83"/>
    </row>
    <row r="486" spans="1:9" ht="93" customHeight="1" x14ac:dyDescent="0.25">
      <c r="A486" s="54" t="s">
        <v>33</v>
      </c>
      <c r="B486" s="97" t="s">
        <v>96</v>
      </c>
      <c r="C486" s="90"/>
      <c r="D486" s="90"/>
      <c r="E486" s="90"/>
      <c r="F486" s="17" t="s">
        <v>95</v>
      </c>
      <c r="G486" s="82"/>
      <c r="H486" s="83"/>
      <c r="I486" s="83">
        <f>H486</f>
        <v>0</v>
      </c>
    </row>
    <row r="487" spans="1:9" x14ac:dyDescent="0.25">
      <c r="A487" s="54"/>
      <c r="B487" s="22"/>
      <c r="C487" s="2"/>
      <c r="D487" s="28"/>
      <c r="F487" s="17"/>
      <c r="G487" s="26"/>
      <c r="H487" s="23"/>
      <c r="I487" s="23"/>
    </row>
    <row r="488" spans="1:9" ht="25.5" x14ac:dyDescent="0.25">
      <c r="A488" s="55"/>
      <c r="B488" s="37" t="s">
        <v>97</v>
      </c>
      <c r="C488" s="38"/>
      <c r="D488" s="38"/>
      <c r="E488" s="38"/>
      <c r="F488" s="24"/>
      <c r="G488" s="68"/>
      <c r="H488" s="36"/>
      <c r="I488" s="36">
        <f>SUM(I468:I486)</f>
        <v>0</v>
      </c>
    </row>
    <row r="489" spans="1:9" x14ac:dyDescent="0.25">
      <c r="A489" s="54"/>
      <c r="B489" s="22"/>
      <c r="C489" s="2"/>
      <c r="D489" s="28"/>
      <c r="F489" s="17"/>
      <c r="G489" s="26"/>
      <c r="H489" s="23"/>
      <c r="I489" s="23"/>
    </row>
    <row r="490" spans="1:9" x14ac:dyDescent="0.25">
      <c r="A490" s="54" t="s">
        <v>74</v>
      </c>
      <c r="B490" s="97" t="s">
        <v>75</v>
      </c>
      <c r="C490" s="90"/>
      <c r="D490" s="90"/>
      <c r="E490" s="90"/>
      <c r="F490" s="90"/>
      <c r="G490" s="90"/>
      <c r="H490" s="90"/>
      <c r="I490" s="90"/>
    </row>
    <row r="491" spans="1:9" x14ac:dyDescent="0.25">
      <c r="A491" s="54"/>
      <c r="B491" s="22"/>
      <c r="C491" s="2"/>
      <c r="D491" s="28"/>
      <c r="F491" s="17"/>
      <c r="G491" s="26"/>
      <c r="H491" s="23"/>
      <c r="I491" s="23"/>
    </row>
    <row r="492" spans="1:9" ht="30" customHeight="1" x14ac:dyDescent="0.25">
      <c r="A492" s="54" t="s">
        <v>0</v>
      </c>
      <c r="B492" s="97" t="s">
        <v>98</v>
      </c>
      <c r="C492" s="90"/>
      <c r="D492" s="90"/>
      <c r="E492" s="90"/>
      <c r="F492" s="17"/>
      <c r="G492" s="26"/>
      <c r="H492" s="23"/>
      <c r="I492" s="23"/>
    </row>
    <row r="493" spans="1:9" ht="64.5" customHeight="1" x14ac:dyDescent="0.25">
      <c r="A493" s="54"/>
      <c r="B493" s="97" t="s">
        <v>99</v>
      </c>
      <c r="C493" s="90"/>
      <c r="D493" s="90"/>
      <c r="E493" s="90"/>
      <c r="F493" s="17"/>
      <c r="G493" s="26"/>
      <c r="H493" s="23"/>
      <c r="I493" s="23"/>
    </row>
    <row r="494" spans="1:9" ht="66.75" customHeight="1" x14ac:dyDescent="0.25">
      <c r="A494" s="54"/>
      <c r="B494" s="97" t="s">
        <v>100</v>
      </c>
      <c r="C494" s="90"/>
      <c r="D494" s="90"/>
      <c r="E494" s="90"/>
      <c r="F494" s="17"/>
      <c r="G494" s="26"/>
      <c r="H494" s="23"/>
      <c r="I494" s="23"/>
    </row>
    <row r="495" spans="1:9" ht="27" customHeight="1" x14ac:dyDescent="0.25">
      <c r="A495" s="54"/>
      <c r="B495" s="97" t="s">
        <v>101</v>
      </c>
      <c r="C495" s="90"/>
      <c r="D495" s="90"/>
      <c r="E495" s="90"/>
      <c r="F495" s="17"/>
      <c r="G495" s="26"/>
      <c r="H495" s="23"/>
      <c r="I495" s="23"/>
    </row>
    <row r="496" spans="1:9" ht="27" customHeight="1" x14ac:dyDescent="0.25">
      <c r="A496" s="54"/>
      <c r="B496" s="97" t="s">
        <v>102</v>
      </c>
      <c r="C496" s="90"/>
      <c r="D496" s="90"/>
      <c r="E496" s="90"/>
      <c r="F496" s="17"/>
      <c r="G496" s="26"/>
      <c r="H496" s="23"/>
      <c r="I496" s="23"/>
    </row>
    <row r="497" spans="1:9" ht="43.5" customHeight="1" x14ac:dyDescent="0.25">
      <c r="A497" s="54"/>
      <c r="B497" s="97" t="s">
        <v>103</v>
      </c>
      <c r="C497" s="90"/>
      <c r="D497" s="90"/>
      <c r="E497" s="90"/>
      <c r="F497" s="17"/>
      <c r="G497" s="26"/>
      <c r="H497" s="23"/>
      <c r="I497" s="23"/>
    </row>
    <row r="498" spans="1:9" ht="30.75" customHeight="1" x14ac:dyDescent="0.25">
      <c r="A498" s="54"/>
      <c r="B498" s="97" t="s">
        <v>104</v>
      </c>
      <c r="C498" s="90"/>
      <c r="D498" s="90"/>
      <c r="E498" s="90"/>
      <c r="F498" s="17"/>
      <c r="G498" s="26"/>
      <c r="H498" s="23"/>
      <c r="I498" s="23"/>
    </row>
    <row r="499" spans="1:9" ht="26.25" customHeight="1" x14ac:dyDescent="0.25">
      <c r="A499" s="54"/>
      <c r="B499" s="97" t="s">
        <v>105</v>
      </c>
      <c r="C499" s="90"/>
      <c r="D499" s="90"/>
      <c r="E499" s="90"/>
      <c r="F499" s="17"/>
      <c r="G499" s="26"/>
      <c r="H499" s="23"/>
      <c r="I499" s="23"/>
    </row>
    <row r="500" spans="1:9" x14ac:dyDescent="0.25">
      <c r="A500" s="54"/>
      <c r="B500" s="97" t="s">
        <v>106</v>
      </c>
      <c r="C500" s="90"/>
      <c r="D500" s="90"/>
      <c r="E500" s="90"/>
      <c r="F500" s="17" t="s">
        <v>8</v>
      </c>
      <c r="G500" s="82">
        <v>10</v>
      </c>
      <c r="H500" s="83"/>
      <c r="I500" s="83">
        <f>G500*H500</f>
        <v>0</v>
      </c>
    </row>
    <row r="501" spans="1:9" x14ac:dyDescent="0.25">
      <c r="A501" s="54"/>
      <c r="B501" s="22"/>
      <c r="C501" s="2"/>
      <c r="D501" s="28"/>
      <c r="F501" s="17"/>
      <c r="G501" s="82"/>
      <c r="H501" s="83"/>
      <c r="I501" s="83"/>
    </row>
    <row r="502" spans="1:9" ht="27" customHeight="1" x14ac:dyDescent="0.25">
      <c r="A502" s="54"/>
      <c r="B502" s="97" t="s">
        <v>107</v>
      </c>
      <c r="C502" s="90"/>
      <c r="D502" s="90"/>
      <c r="E502" s="90"/>
      <c r="F502" s="17" t="s">
        <v>3</v>
      </c>
      <c r="G502" s="82">
        <v>10</v>
      </c>
      <c r="H502" s="83"/>
      <c r="I502" s="83">
        <f>G502*H502</f>
        <v>0</v>
      </c>
    </row>
    <row r="503" spans="1:9" x14ac:dyDescent="0.25">
      <c r="A503" s="54"/>
      <c r="B503" s="22"/>
      <c r="C503" s="2"/>
      <c r="D503" s="28"/>
      <c r="F503" s="17"/>
      <c r="G503" s="82"/>
      <c r="H503" s="83"/>
      <c r="I503" s="83"/>
    </row>
    <row r="504" spans="1:9" ht="69" customHeight="1" x14ac:dyDescent="0.25">
      <c r="A504" s="54" t="s">
        <v>2</v>
      </c>
      <c r="B504" s="97" t="s">
        <v>108</v>
      </c>
      <c r="C504" s="90"/>
      <c r="D504" s="90"/>
      <c r="E504" s="90"/>
      <c r="F504" s="17" t="s">
        <v>8</v>
      </c>
      <c r="G504" s="82">
        <v>10</v>
      </c>
      <c r="H504" s="83"/>
      <c r="I504" s="83">
        <f>G504*H504</f>
        <v>0</v>
      </c>
    </row>
    <row r="505" spans="1:9" x14ac:dyDescent="0.25">
      <c r="A505" s="54"/>
      <c r="B505" s="22"/>
      <c r="C505" s="2"/>
      <c r="D505" s="28"/>
      <c r="F505" s="17"/>
      <c r="G505" s="82"/>
      <c r="H505" s="83"/>
      <c r="I505" s="83"/>
    </row>
    <row r="506" spans="1:9" ht="79.5" customHeight="1" x14ac:dyDescent="0.25">
      <c r="A506" s="54" t="s">
        <v>4</v>
      </c>
      <c r="B506" s="97" t="s">
        <v>109</v>
      </c>
      <c r="C506" s="90"/>
      <c r="D506" s="90"/>
      <c r="E506" s="90"/>
      <c r="F506" s="17"/>
      <c r="G506" s="82"/>
      <c r="H506" s="83"/>
      <c r="I506" s="83"/>
    </row>
    <row r="507" spans="1:9" x14ac:dyDescent="0.25">
      <c r="A507" s="54"/>
      <c r="B507" s="97" t="s">
        <v>106</v>
      </c>
      <c r="C507" s="90"/>
      <c r="D507" s="90"/>
      <c r="E507" s="90"/>
      <c r="F507" s="17"/>
      <c r="G507" s="82"/>
      <c r="H507" s="83"/>
      <c r="I507" s="83"/>
    </row>
    <row r="508" spans="1:9" x14ac:dyDescent="0.25">
      <c r="A508" s="54"/>
      <c r="B508" s="97" t="s">
        <v>110</v>
      </c>
      <c r="C508" s="90"/>
      <c r="D508" s="90"/>
      <c r="E508" s="90"/>
      <c r="F508" s="17" t="s">
        <v>3</v>
      </c>
      <c r="G508" s="82">
        <v>1650</v>
      </c>
      <c r="H508" s="83"/>
      <c r="I508" s="83">
        <f>G508*H508</f>
        <v>0</v>
      </c>
    </row>
    <row r="509" spans="1:9" x14ac:dyDescent="0.25">
      <c r="A509" s="54"/>
      <c r="B509" s="22"/>
      <c r="C509" s="2"/>
      <c r="D509" s="28"/>
      <c r="F509" s="17"/>
      <c r="G509" s="82"/>
      <c r="H509" s="83"/>
      <c r="I509" s="83"/>
    </row>
    <row r="510" spans="1:9" ht="95.25" customHeight="1" x14ac:dyDescent="0.25">
      <c r="A510" s="54" t="s">
        <v>5</v>
      </c>
      <c r="B510" s="97" t="s">
        <v>111</v>
      </c>
      <c r="C510" s="90"/>
      <c r="D510" s="90"/>
      <c r="E510" s="90"/>
      <c r="F510" s="17"/>
      <c r="G510" s="82"/>
      <c r="H510" s="83"/>
      <c r="I510" s="83"/>
    </row>
    <row r="511" spans="1:9" x14ac:dyDescent="0.25">
      <c r="A511" s="54"/>
      <c r="B511" s="97" t="s">
        <v>112</v>
      </c>
      <c r="C511" s="90"/>
      <c r="D511" s="90"/>
      <c r="E511" s="90"/>
      <c r="F511" s="17" t="s">
        <v>3</v>
      </c>
      <c r="G511" s="82">
        <v>250</v>
      </c>
      <c r="H511" s="83"/>
      <c r="I511" s="83">
        <f>G511*H511</f>
        <v>0</v>
      </c>
    </row>
    <row r="512" spans="1:9" x14ac:dyDescent="0.25">
      <c r="A512" s="54"/>
      <c r="B512" s="22"/>
      <c r="C512" s="2"/>
      <c r="D512" s="28"/>
      <c r="F512" s="17"/>
      <c r="G512" s="26"/>
      <c r="H512" s="23"/>
      <c r="I512" s="23"/>
    </row>
    <row r="513" spans="1:9" ht="25.5" x14ac:dyDescent="0.25">
      <c r="A513" s="55"/>
      <c r="B513" s="37" t="s">
        <v>97</v>
      </c>
      <c r="C513" s="38"/>
      <c r="D513" s="38"/>
      <c r="E513" s="38"/>
      <c r="F513" s="24"/>
      <c r="G513" s="68"/>
      <c r="H513" s="36"/>
      <c r="I513" s="36">
        <f>SUM(I500:I511)</f>
        <v>0</v>
      </c>
    </row>
    <row r="514" spans="1:9" x14ac:dyDescent="0.25">
      <c r="A514" s="54"/>
      <c r="B514" s="22"/>
      <c r="C514" s="2"/>
      <c r="D514" s="28"/>
      <c r="F514" s="17"/>
      <c r="G514" s="26"/>
      <c r="H514" s="23"/>
      <c r="I514" s="23"/>
    </row>
    <row r="515" spans="1:9" x14ac:dyDescent="0.25">
      <c r="A515" s="54" t="s">
        <v>76</v>
      </c>
      <c r="B515" s="97" t="s">
        <v>77</v>
      </c>
      <c r="C515" s="90"/>
      <c r="D515" s="90"/>
      <c r="E515" s="90"/>
      <c r="F515" s="90"/>
      <c r="G515" s="90"/>
      <c r="H515" s="90"/>
      <c r="I515" s="90"/>
    </row>
    <row r="516" spans="1:9" x14ac:dyDescent="0.25">
      <c r="A516" s="54"/>
      <c r="B516" s="22"/>
      <c r="C516" s="2"/>
      <c r="D516" s="28"/>
      <c r="F516" s="17"/>
      <c r="G516" s="26"/>
      <c r="H516" s="23"/>
      <c r="I516" s="23"/>
    </row>
    <row r="517" spans="1:9" ht="59.25" customHeight="1" x14ac:dyDescent="0.25">
      <c r="A517" s="54" t="s">
        <v>0</v>
      </c>
      <c r="B517" s="97" t="s">
        <v>113</v>
      </c>
      <c r="C517" s="90"/>
      <c r="D517" s="90"/>
      <c r="E517" s="90"/>
      <c r="F517" s="17"/>
      <c r="G517" s="26"/>
      <c r="H517" s="23"/>
      <c r="I517" s="23"/>
    </row>
    <row r="518" spans="1:9" x14ac:dyDescent="0.25">
      <c r="A518" s="54"/>
      <c r="B518" s="97" t="s">
        <v>114</v>
      </c>
      <c r="C518" s="90"/>
      <c r="D518" s="90"/>
      <c r="E518" s="90"/>
      <c r="F518" s="17" t="s">
        <v>1</v>
      </c>
      <c r="G518" s="82">
        <v>15</v>
      </c>
      <c r="H518" s="83"/>
      <c r="I518" s="83">
        <f>G518*H518</f>
        <v>0</v>
      </c>
    </row>
    <row r="519" spans="1:9" x14ac:dyDescent="0.25">
      <c r="A519" s="54"/>
      <c r="B519" s="22"/>
      <c r="C519" s="2"/>
      <c r="D519" s="28"/>
      <c r="F519" s="17"/>
      <c r="G519" s="82"/>
      <c r="H519" s="83"/>
      <c r="I519" s="83"/>
    </row>
    <row r="520" spans="1:9" ht="78.75" customHeight="1" x14ac:dyDescent="0.25">
      <c r="A520" s="54" t="s">
        <v>2</v>
      </c>
      <c r="B520" s="97" t="s">
        <v>115</v>
      </c>
      <c r="C520" s="90"/>
      <c r="D520" s="90"/>
      <c r="E520" s="90"/>
      <c r="F520" s="17" t="s">
        <v>32</v>
      </c>
      <c r="G520" s="82">
        <v>9</v>
      </c>
      <c r="H520" s="83"/>
      <c r="I520" s="83">
        <f>G520*H520</f>
        <v>0</v>
      </c>
    </row>
    <row r="521" spans="1:9" x14ac:dyDescent="0.25">
      <c r="A521" s="54"/>
      <c r="B521" s="22"/>
      <c r="C521" s="2"/>
      <c r="D521" s="28"/>
      <c r="F521" s="17"/>
      <c r="G521" s="26"/>
      <c r="H521" s="23"/>
      <c r="I521" s="23"/>
    </row>
    <row r="522" spans="1:9" ht="16.5" customHeight="1" x14ac:dyDescent="0.25">
      <c r="A522" s="55"/>
      <c r="B522" s="37" t="s">
        <v>97</v>
      </c>
      <c r="C522" s="38"/>
      <c r="D522" s="38"/>
      <c r="E522" s="38"/>
      <c r="F522" s="24"/>
      <c r="G522" s="68"/>
      <c r="H522" s="36"/>
      <c r="I522" s="36">
        <f>SUM(I517:I520)</f>
        <v>0</v>
      </c>
    </row>
    <row r="523" spans="1:9" x14ac:dyDescent="0.25">
      <c r="A523" s="54"/>
      <c r="B523" s="22"/>
      <c r="C523" s="2"/>
      <c r="D523" s="28"/>
      <c r="F523" s="17"/>
      <c r="G523" s="26"/>
      <c r="H523" s="23"/>
      <c r="I523" s="23"/>
    </row>
    <row r="524" spans="1:9" x14ac:dyDescent="0.25">
      <c r="A524" s="54" t="s">
        <v>78</v>
      </c>
      <c r="B524" s="97" t="s">
        <v>79</v>
      </c>
      <c r="C524" s="90"/>
      <c r="D524" s="90"/>
      <c r="E524" s="90"/>
      <c r="F524" s="90"/>
      <c r="G524" s="90"/>
      <c r="H524" s="90"/>
      <c r="I524" s="90"/>
    </row>
    <row r="525" spans="1:9" x14ac:dyDescent="0.25">
      <c r="A525" s="54"/>
      <c r="B525" s="22"/>
      <c r="C525" s="2"/>
      <c r="D525" s="28"/>
      <c r="F525" s="17"/>
      <c r="G525" s="26"/>
      <c r="H525" s="23"/>
      <c r="I525" s="23"/>
    </row>
    <row r="526" spans="1:9" ht="80.25" customHeight="1" x14ac:dyDescent="0.25">
      <c r="A526" s="54" t="s">
        <v>0</v>
      </c>
      <c r="B526" s="97" t="s">
        <v>230</v>
      </c>
      <c r="C526" s="90"/>
      <c r="D526" s="90"/>
      <c r="E526" s="90"/>
      <c r="F526" s="17" t="s">
        <v>116</v>
      </c>
      <c r="G526" s="82">
        <v>5</v>
      </c>
      <c r="H526" s="83"/>
      <c r="I526" s="83">
        <f>G526*H526</f>
        <v>0</v>
      </c>
    </row>
    <row r="527" spans="1:9" x14ac:dyDescent="0.25">
      <c r="A527" s="54"/>
      <c r="B527" s="22"/>
      <c r="C527" s="2"/>
      <c r="D527" s="28"/>
      <c r="F527" s="17"/>
      <c r="G527" s="82"/>
      <c r="H527" s="83"/>
      <c r="I527" s="83"/>
    </row>
    <row r="528" spans="1:9" ht="55.5" customHeight="1" x14ac:dyDescent="0.25">
      <c r="A528" s="54" t="s">
        <v>2</v>
      </c>
      <c r="B528" s="97" t="s">
        <v>117</v>
      </c>
      <c r="C528" s="90"/>
      <c r="D528" s="90"/>
      <c r="E528" s="90"/>
      <c r="F528" s="17"/>
      <c r="G528" s="82"/>
      <c r="H528" s="83"/>
      <c r="I528" s="83"/>
    </row>
    <row r="529" spans="1:9" ht="27.75" customHeight="1" x14ac:dyDescent="0.25">
      <c r="A529" s="54"/>
      <c r="B529" s="97" t="s">
        <v>118</v>
      </c>
      <c r="C529" s="90"/>
      <c r="D529" s="90"/>
      <c r="E529" s="90"/>
      <c r="F529" s="17"/>
      <c r="G529" s="82"/>
      <c r="H529" s="83"/>
      <c r="I529" s="83"/>
    </row>
    <row r="530" spans="1:9" x14ac:dyDescent="0.25">
      <c r="A530" s="54"/>
      <c r="B530" s="97" t="s">
        <v>119</v>
      </c>
      <c r="C530" s="90"/>
      <c r="D530" s="90"/>
      <c r="E530" s="90"/>
      <c r="F530" s="17"/>
      <c r="G530" s="82"/>
      <c r="H530" s="83"/>
      <c r="I530" s="83"/>
    </row>
    <row r="531" spans="1:9" x14ac:dyDescent="0.25">
      <c r="A531" s="54"/>
      <c r="B531" s="97" t="s">
        <v>120</v>
      </c>
      <c r="C531" s="90"/>
      <c r="D531" s="90"/>
      <c r="E531" s="90"/>
      <c r="F531" s="17"/>
      <c r="G531" s="82"/>
      <c r="H531" s="83"/>
      <c r="I531" s="83"/>
    </row>
    <row r="532" spans="1:9" x14ac:dyDescent="0.25">
      <c r="A532" s="54"/>
      <c r="B532" s="97" t="s">
        <v>121</v>
      </c>
      <c r="C532" s="90"/>
      <c r="D532" s="90"/>
      <c r="E532" s="90"/>
      <c r="F532" s="17"/>
      <c r="G532" s="82"/>
      <c r="H532" s="83"/>
      <c r="I532" s="83"/>
    </row>
    <row r="533" spans="1:9" x14ac:dyDescent="0.25">
      <c r="A533" s="54"/>
      <c r="B533" s="97" t="s">
        <v>122</v>
      </c>
      <c r="C533" s="90"/>
      <c r="D533" s="90"/>
      <c r="E533" s="90"/>
      <c r="F533" s="17" t="s">
        <v>8</v>
      </c>
      <c r="G533" s="82">
        <v>455</v>
      </c>
      <c r="H533" s="83"/>
      <c r="I533" s="83">
        <f>G533*H533</f>
        <v>0</v>
      </c>
    </row>
    <row r="534" spans="1:9" x14ac:dyDescent="0.25">
      <c r="A534" s="54"/>
      <c r="B534" s="22"/>
      <c r="C534" s="2"/>
      <c r="D534" s="28"/>
      <c r="F534" s="17"/>
      <c r="G534" s="82"/>
      <c r="H534" s="83"/>
      <c r="I534" s="83"/>
    </row>
    <row r="535" spans="1:9" x14ac:dyDescent="0.25">
      <c r="A535" s="54"/>
      <c r="B535" s="22"/>
      <c r="C535" s="2"/>
      <c r="D535" s="28"/>
      <c r="F535" s="17"/>
      <c r="G535" s="26"/>
      <c r="H535" s="23"/>
      <c r="I535" s="23"/>
    </row>
    <row r="536" spans="1:9" ht="66" customHeight="1" x14ac:dyDescent="0.25">
      <c r="A536" s="54" t="s">
        <v>4</v>
      </c>
      <c r="B536" s="97" t="s">
        <v>231</v>
      </c>
      <c r="C536" s="90"/>
      <c r="D536" s="90"/>
      <c r="E536" s="90"/>
      <c r="F536" s="17"/>
      <c r="G536" s="26"/>
      <c r="H536" s="23"/>
      <c r="I536" s="23"/>
    </row>
    <row r="537" spans="1:9" x14ac:dyDescent="0.25">
      <c r="A537" s="54"/>
      <c r="B537" s="97" t="s">
        <v>123</v>
      </c>
      <c r="C537" s="90"/>
      <c r="D537" s="90"/>
      <c r="E537" s="90"/>
      <c r="F537" s="17"/>
      <c r="G537" s="26"/>
      <c r="H537" s="23"/>
      <c r="I537" s="23"/>
    </row>
    <row r="538" spans="1:9" x14ac:dyDescent="0.25">
      <c r="A538" s="54"/>
      <c r="B538" s="22"/>
      <c r="C538" s="2"/>
      <c r="D538" s="28"/>
      <c r="F538" s="17"/>
      <c r="G538" s="26"/>
      <c r="H538" s="23"/>
      <c r="I538" s="23"/>
    </row>
    <row r="539" spans="1:9" x14ac:dyDescent="0.25">
      <c r="A539" s="54"/>
      <c r="B539" s="97" t="s">
        <v>232</v>
      </c>
      <c r="C539" s="90"/>
      <c r="D539" s="90"/>
      <c r="E539" s="90"/>
      <c r="F539" s="17" t="s">
        <v>3</v>
      </c>
      <c r="G539" s="82">
        <v>1350</v>
      </c>
      <c r="H539" s="83"/>
      <c r="I539" s="83">
        <f>G539*H539</f>
        <v>0</v>
      </c>
    </row>
    <row r="540" spans="1:9" x14ac:dyDescent="0.25">
      <c r="A540" s="54"/>
      <c r="B540" s="22"/>
      <c r="C540" s="2"/>
      <c r="D540" s="28"/>
      <c r="F540" s="17"/>
      <c r="G540" s="84"/>
      <c r="H540" s="83"/>
      <c r="I540" s="83"/>
    </row>
    <row r="541" spans="1:9" x14ac:dyDescent="0.25">
      <c r="A541" s="54"/>
      <c r="B541" s="22"/>
      <c r="C541" s="2"/>
      <c r="D541" s="28"/>
      <c r="F541" s="17"/>
      <c r="G541" s="82"/>
      <c r="H541" s="83"/>
      <c r="I541" s="83"/>
    </row>
    <row r="542" spans="1:9" ht="42.75" customHeight="1" x14ac:dyDescent="0.25">
      <c r="A542" s="54" t="s">
        <v>5</v>
      </c>
      <c r="B542" s="97" t="s">
        <v>124</v>
      </c>
      <c r="C542" s="90"/>
      <c r="D542" s="90"/>
      <c r="E542" s="90"/>
      <c r="F542" s="17"/>
      <c r="G542" s="82"/>
      <c r="H542" s="83"/>
      <c r="I542" s="83"/>
    </row>
    <row r="543" spans="1:9" x14ac:dyDescent="0.25">
      <c r="A543" s="54"/>
      <c r="B543" s="97" t="s">
        <v>125</v>
      </c>
      <c r="C543" s="90"/>
      <c r="D543" s="90"/>
      <c r="E543" s="90"/>
      <c r="F543" s="17" t="s">
        <v>3</v>
      </c>
      <c r="G543" s="82">
        <v>15</v>
      </c>
      <c r="H543" s="83"/>
      <c r="I543" s="83">
        <f>G543*H543</f>
        <v>0</v>
      </c>
    </row>
    <row r="544" spans="1:9" x14ac:dyDescent="0.25">
      <c r="A544" s="54"/>
      <c r="B544" s="22"/>
      <c r="C544" s="2"/>
      <c r="D544" s="28"/>
      <c r="F544" s="17"/>
      <c r="G544" s="26"/>
      <c r="H544" s="23"/>
      <c r="I544" s="23"/>
    </row>
    <row r="545" spans="1:9" x14ac:dyDescent="0.25">
      <c r="F545" s="17"/>
      <c r="G545" s="27"/>
      <c r="H545" s="23"/>
      <c r="I545" s="23"/>
    </row>
    <row r="546" spans="1:9" x14ac:dyDescent="0.25">
      <c r="A546" s="55"/>
      <c r="B546" s="38" t="s">
        <v>97</v>
      </c>
      <c r="C546" s="38"/>
      <c r="D546" s="38"/>
      <c r="E546" s="38"/>
      <c r="F546" s="24"/>
      <c r="G546" s="68"/>
      <c r="H546" s="36"/>
      <c r="I546" s="36">
        <f>SUM(I526:I544)</f>
        <v>0</v>
      </c>
    </row>
    <row r="548" spans="1:9" x14ac:dyDescent="0.25">
      <c r="A548" s="54" t="s">
        <v>80</v>
      </c>
      <c r="B548" s="97" t="s">
        <v>81</v>
      </c>
      <c r="C548" s="90"/>
      <c r="D548" s="90"/>
      <c r="E548" s="90"/>
      <c r="F548" s="90"/>
      <c r="G548" s="90"/>
      <c r="H548" s="90"/>
      <c r="I548" s="90"/>
    </row>
    <row r="549" spans="1:9" x14ac:dyDescent="0.25">
      <c r="A549" s="54"/>
      <c r="B549" s="22"/>
      <c r="C549" s="2"/>
      <c r="D549" s="28"/>
    </row>
    <row r="550" spans="1:9" ht="44.25" customHeight="1" x14ac:dyDescent="0.25">
      <c r="A550" s="54" t="s">
        <v>0</v>
      </c>
      <c r="B550" s="97" t="s">
        <v>127</v>
      </c>
      <c r="C550" s="90"/>
      <c r="D550" s="90"/>
      <c r="E550" s="90"/>
    </row>
    <row r="551" spans="1:9" ht="53.25" customHeight="1" x14ac:dyDescent="0.25">
      <c r="A551" s="54"/>
      <c r="B551" s="97" t="s">
        <v>128</v>
      </c>
      <c r="C551" s="90"/>
      <c r="D551" s="90"/>
      <c r="E551" s="90"/>
    </row>
    <row r="552" spans="1:9" ht="42" customHeight="1" x14ac:dyDescent="0.25">
      <c r="A552" s="54"/>
      <c r="B552" s="97" t="s">
        <v>129</v>
      </c>
      <c r="C552" s="90"/>
      <c r="D552" s="90"/>
      <c r="E552" s="90"/>
    </row>
    <row r="553" spans="1:9" x14ac:dyDescent="0.25">
      <c r="A553" s="54"/>
      <c r="B553" s="97" t="s">
        <v>130</v>
      </c>
      <c r="C553" s="90"/>
      <c r="D553" s="90"/>
      <c r="E553" s="90"/>
    </row>
    <row r="554" spans="1:9" x14ac:dyDescent="0.25">
      <c r="A554" s="54"/>
      <c r="B554" s="90"/>
      <c r="C554" s="90"/>
      <c r="D554" s="90"/>
      <c r="E554" s="90"/>
    </row>
    <row r="555" spans="1:9" x14ac:dyDescent="0.25">
      <c r="A555" s="54"/>
      <c r="B555" s="97" t="s">
        <v>131</v>
      </c>
      <c r="C555" s="90"/>
      <c r="D555" s="90"/>
      <c r="E555" s="90"/>
      <c r="F555" s="17" t="s">
        <v>32</v>
      </c>
      <c r="G555" s="82">
        <v>3</v>
      </c>
      <c r="H555" s="83"/>
      <c r="I555" s="83">
        <f>G555*H555</f>
        <v>0</v>
      </c>
    </row>
    <row r="556" spans="1:9" x14ac:dyDescent="0.25">
      <c r="A556" s="54"/>
      <c r="B556" s="22"/>
      <c r="C556" s="2"/>
      <c r="D556" s="28"/>
      <c r="F556" s="17"/>
      <c r="G556" s="82"/>
      <c r="H556" s="83"/>
      <c r="I556" s="83"/>
    </row>
    <row r="557" spans="1:9" x14ac:dyDescent="0.25">
      <c r="A557" s="54"/>
      <c r="B557" s="97" t="s">
        <v>132</v>
      </c>
      <c r="C557" s="90"/>
      <c r="D557" s="90"/>
      <c r="E557" s="90"/>
      <c r="F557" s="17" t="s">
        <v>32</v>
      </c>
      <c r="G557" s="82">
        <v>1</v>
      </c>
      <c r="H557" s="83"/>
      <c r="I557" s="83">
        <f>G557*H557</f>
        <v>0</v>
      </c>
    </row>
    <row r="558" spans="1:9" x14ac:dyDescent="0.25">
      <c r="A558" s="54"/>
      <c r="B558" s="22"/>
      <c r="C558" s="2"/>
      <c r="D558" s="28"/>
      <c r="F558" s="17"/>
      <c r="G558" s="82"/>
      <c r="H558" s="83"/>
      <c r="I558" s="83"/>
    </row>
    <row r="559" spans="1:9" x14ac:dyDescent="0.25">
      <c r="A559" s="54"/>
      <c r="B559" s="97" t="s">
        <v>133</v>
      </c>
      <c r="C559" s="90"/>
      <c r="D559" s="90"/>
      <c r="E559" s="90"/>
      <c r="F559" s="17" t="s">
        <v>32</v>
      </c>
      <c r="G559" s="82">
        <v>2</v>
      </c>
      <c r="H559" s="83"/>
      <c r="I559" s="83">
        <f>G559*H559</f>
        <v>0</v>
      </c>
    </row>
    <row r="560" spans="1:9" x14ac:dyDescent="0.25">
      <c r="A560" s="54"/>
      <c r="B560" s="22"/>
      <c r="C560" s="2"/>
      <c r="D560" s="28"/>
      <c r="F560" s="17"/>
      <c r="G560" s="82"/>
      <c r="H560" s="83"/>
      <c r="I560" s="83"/>
    </row>
    <row r="561" spans="1:9" x14ac:dyDescent="0.25">
      <c r="A561" s="54"/>
      <c r="B561" s="97" t="s">
        <v>134</v>
      </c>
      <c r="C561" s="90"/>
      <c r="D561" s="90"/>
      <c r="E561" s="90"/>
      <c r="F561" s="17" t="s">
        <v>32</v>
      </c>
      <c r="G561" s="82">
        <v>3</v>
      </c>
      <c r="H561" s="83"/>
      <c r="I561" s="83">
        <f>G561*H561</f>
        <v>0</v>
      </c>
    </row>
    <row r="562" spans="1:9" x14ac:dyDescent="0.25">
      <c r="A562" s="54"/>
      <c r="B562" s="22"/>
      <c r="C562" s="2"/>
      <c r="D562" s="28"/>
      <c r="F562" s="17"/>
      <c r="G562" s="82"/>
      <c r="H562" s="83"/>
      <c r="I562" s="83"/>
    </row>
    <row r="563" spans="1:9" ht="28.5" customHeight="1" x14ac:dyDescent="0.25">
      <c r="A563" s="54" t="s">
        <v>2</v>
      </c>
      <c r="B563" s="97" t="s">
        <v>135</v>
      </c>
      <c r="C563" s="90"/>
      <c r="D563" s="90"/>
      <c r="E563" s="90"/>
      <c r="F563" s="17" t="s">
        <v>32</v>
      </c>
      <c r="G563" s="82">
        <v>1</v>
      </c>
      <c r="H563" s="83"/>
      <c r="I563" s="83">
        <f>G563*H563</f>
        <v>0</v>
      </c>
    </row>
    <row r="564" spans="1:9" x14ac:dyDescent="0.25">
      <c r="A564" s="54"/>
      <c r="B564" s="22"/>
      <c r="C564" s="2"/>
      <c r="D564" s="28"/>
      <c r="F564" s="17"/>
      <c r="G564" s="82"/>
      <c r="H564" s="83"/>
      <c r="I564" s="83"/>
    </row>
    <row r="565" spans="1:9" ht="26.25" customHeight="1" x14ac:dyDescent="0.25">
      <c r="A565" s="54" t="s">
        <v>4</v>
      </c>
      <c r="B565" s="97" t="s">
        <v>136</v>
      </c>
      <c r="C565" s="90"/>
      <c r="D565" s="90"/>
      <c r="E565" s="90"/>
      <c r="F565" s="17"/>
      <c r="G565" s="82"/>
      <c r="H565" s="83"/>
      <c r="I565" s="83"/>
    </row>
    <row r="566" spans="1:9" x14ac:dyDescent="0.25">
      <c r="A566" s="54"/>
      <c r="B566" s="97" t="s">
        <v>137</v>
      </c>
      <c r="C566" s="90"/>
      <c r="D566" s="90"/>
      <c r="E566" s="90"/>
      <c r="F566" s="17" t="s">
        <v>1</v>
      </c>
      <c r="G566" s="82">
        <v>260</v>
      </c>
      <c r="H566" s="83"/>
      <c r="I566" s="83">
        <f>G566*H566</f>
        <v>0</v>
      </c>
    </row>
    <row r="567" spans="1:9" x14ac:dyDescent="0.25">
      <c r="A567" s="54"/>
      <c r="B567" s="22"/>
      <c r="C567" s="2"/>
      <c r="D567" s="28"/>
      <c r="F567" s="17"/>
      <c r="G567" s="82"/>
      <c r="H567" s="83"/>
      <c r="I567" s="83"/>
    </row>
    <row r="568" spans="1:9" ht="28.5" customHeight="1" x14ac:dyDescent="0.25">
      <c r="A568" s="54"/>
      <c r="B568" s="97" t="s">
        <v>138</v>
      </c>
      <c r="C568" s="90"/>
      <c r="D568" s="90"/>
      <c r="E568" s="90"/>
      <c r="F568" s="17" t="s">
        <v>1</v>
      </c>
      <c r="G568" s="82">
        <v>20</v>
      </c>
      <c r="H568" s="83"/>
      <c r="I568" s="83">
        <f>G568*H568</f>
        <v>0</v>
      </c>
    </row>
    <row r="569" spans="1:9" x14ac:dyDescent="0.25">
      <c r="A569" s="54"/>
      <c r="B569" s="22"/>
      <c r="C569" s="2"/>
      <c r="D569" s="28"/>
      <c r="F569" s="17"/>
      <c r="G569" s="82"/>
      <c r="H569" s="83"/>
      <c r="I569" s="83"/>
    </row>
    <row r="570" spans="1:9" x14ac:dyDescent="0.25">
      <c r="A570" s="54"/>
      <c r="B570" s="97" t="s">
        <v>139</v>
      </c>
      <c r="C570" s="90"/>
      <c r="D570" s="90"/>
      <c r="E570" s="90"/>
      <c r="F570" s="17" t="s">
        <v>3</v>
      </c>
      <c r="G570" s="82">
        <v>24</v>
      </c>
      <c r="H570" s="83"/>
      <c r="I570" s="83">
        <f>G570*H570</f>
        <v>0</v>
      </c>
    </row>
    <row r="571" spans="1:9" x14ac:dyDescent="0.25">
      <c r="A571" s="54"/>
      <c r="B571" s="22"/>
      <c r="C571" s="2"/>
      <c r="D571" s="28"/>
      <c r="F571" s="17"/>
      <c r="G571" s="82"/>
      <c r="H571" s="83"/>
      <c r="I571" s="83"/>
    </row>
    <row r="572" spans="1:9" x14ac:dyDescent="0.25">
      <c r="A572" s="54"/>
      <c r="B572" s="97" t="s">
        <v>140</v>
      </c>
      <c r="C572" s="90"/>
      <c r="D572" s="90"/>
      <c r="E572" s="90"/>
      <c r="F572" s="17" t="s">
        <v>3</v>
      </c>
      <c r="G572" s="82">
        <v>15</v>
      </c>
      <c r="H572" s="83"/>
      <c r="I572" s="83">
        <f>G572*H572</f>
        <v>0</v>
      </c>
    </row>
    <row r="573" spans="1:9" x14ac:dyDescent="0.25">
      <c r="A573" s="54"/>
      <c r="B573" s="22"/>
      <c r="C573" s="2"/>
      <c r="D573" s="28"/>
      <c r="F573" s="17"/>
      <c r="G573" s="82"/>
      <c r="H573" s="83"/>
      <c r="I573" s="83"/>
    </row>
    <row r="574" spans="1:9" x14ac:dyDescent="0.25">
      <c r="A574" s="54"/>
      <c r="B574" s="97" t="s">
        <v>141</v>
      </c>
      <c r="C574" s="90"/>
      <c r="D574" s="90"/>
      <c r="E574" s="90"/>
      <c r="F574" s="17" t="s">
        <v>32</v>
      </c>
      <c r="G574" s="82">
        <v>3</v>
      </c>
      <c r="H574" s="83"/>
      <c r="I574" s="83">
        <f>G574*H574</f>
        <v>0</v>
      </c>
    </row>
    <row r="575" spans="1:9" x14ac:dyDescent="0.25">
      <c r="A575" s="54"/>
      <c r="B575" s="22"/>
      <c r="C575" s="2"/>
      <c r="D575" s="28"/>
      <c r="F575" s="17"/>
      <c r="G575" s="26"/>
      <c r="H575" s="23"/>
      <c r="I575" s="23"/>
    </row>
    <row r="576" spans="1:9" ht="15" customHeight="1" x14ac:dyDescent="0.25">
      <c r="A576" s="55"/>
      <c r="B576" s="24" t="s">
        <v>97</v>
      </c>
      <c r="C576" s="24"/>
      <c r="D576" s="24"/>
      <c r="E576" s="24"/>
      <c r="F576" s="24"/>
      <c r="G576" s="69"/>
      <c r="H576" s="25"/>
      <c r="I576" s="25">
        <f>SUM(I555:I574)</f>
        <v>0</v>
      </c>
    </row>
    <row r="577" spans="1:9" x14ac:dyDescent="0.25">
      <c r="F577" s="17"/>
      <c r="G577" s="26"/>
      <c r="H577" s="23"/>
      <c r="I577" s="23"/>
    </row>
    <row r="578" spans="1:9" x14ac:dyDescent="0.25">
      <c r="A578" s="54" t="s">
        <v>82</v>
      </c>
      <c r="B578" s="97" t="s">
        <v>83</v>
      </c>
      <c r="C578" s="90"/>
      <c r="D578" s="90"/>
      <c r="E578" s="90"/>
      <c r="F578" s="42"/>
      <c r="G578" s="26"/>
      <c r="H578" s="23"/>
      <c r="I578" s="23"/>
    </row>
    <row r="579" spans="1:9" x14ac:dyDescent="0.25">
      <c r="F579" s="17"/>
      <c r="G579" s="26"/>
      <c r="H579" s="23"/>
      <c r="I579" s="23"/>
    </row>
    <row r="580" spans="1:9" ht="116.25" customHeight="1" x14ac:dyDescent="0.25">
      <c r="A580" s="49" t="s">
        <v>0</v>
      </c>
      <c r="B580" s="97" t="s">
        <v>142</v>
      </c>
      <c r="C580" s="90"/>
      <c r="D580" s="90"/>
      <c r="E580" s="90"/>
      <c r="F580" s="17"/>
      <c r="G580" s="26"/>
      <c r="H580" s="23"/>
      <c r="I580" s="23"/>
    </row>
    <row r="581" spans="1:9" x14ac:dyDescent="0.25">
      <c r="B581" s="22"/>
      <c r="C581" s="2"/>
      <c r="D581" s="28"/>
      <c r="F581" s="17"/>
      <c r="G581" s="26"/>
      <c r="H581" s="23"/>
      <c r="I581" s="23"/>
    </row>
    <row r="582" spans="1:9" x14ac:dyDescent="0.25">
      <c r="B582" s="97" t="s">
        <v>143</v>
      </c>
      <c r="C582" s="90"/>
      <c r="D582" s="90"/>
      <c r="E582" s="90"/>
      <c r="F582" s="17" t="s">
        <v>3</v>
      </c>
      <c r="G582" s="82">
        <v>25</v>
      </c>
      <c r="H582" s="83"/>
      <c r="I582" s="83">
        <f>G582*H582</f>
        <v>0</v>
      </c>
    </row>
    <row r="583" spans="1:9" x14ac:dyDescent="0.25">
      <c r="B583" s="97" t="s">
        <v>144</v>
      </c>
      <c r="C583" s="90"/>
      <c r="D583" s="90"/>
      <c r="E583" s="90"/>
      <c r="F583" s="17" t="s">
        <v>3</v>
      </c>
      <c r="G583" s="82">
        <v>20</v>
      </c>
      <c r="H583" s="83"/>
      <c r="I583" s="83">
        <f>G583*H583</f>
        <v>0</v>
      </c>
    </row>
    <row r="584" spans="1:9" x14ac:dyDescent="0.25">
      <c r="F584" s="17"/>
      <c r="G584" s="26"/>
      <c r="H584" s="23"/>
      <c r="I584" s="23"/>
    </row>
    <row r="585" spans="1:9" x14ac:dyDescent="0.25">
      <c r="F585" s="17"/>
      <c r="G585" s="26"/>
      <c r="H585" s="23"/>
      <c r="I585" s="23"/>
    </row>
    <row r="586" spans="1:9" x14ac:dyDescent="0.25">
      <c r="F586" s="17"/>
      <c r="G586" s="26"/>
      <c r="H586" s="23"/>
      <c r="I586" s="23"/>
    </row>
    <row r="587" spans="1:9" x14ac:dyDescent="0.25">
      <c r="A587" s="55"/>
      <c r="B587" s="24" t="s">
        <v>97</v>
      </c>
      <c r="C587" s="24"/>
      <c r="D587" s="24"/>
      <c r="E587" s="24"/>
      <c r="F587" s="24"/>
      <c r="G587" s="69"/>
      <c r="H587" s="25"/>
      <c r="I587" s="25">
        <f>SUM(I582:I583)</f>
        <v>0</v>
      </c>
    </row>
    <row r="590" spans="1:9" x14ac:dyDescent="0.25">
      <c r="B590" s="98" t="s">
        <v>145</v>
      </c>
      <c r="C590" s="90"/>
      <c r="D590" s="90"/>
      <c r="E590" s="90"/>
      <c r="F590" s="90"/>
      <c r="G590" s="90"/>
    </row>
    <row r="591" spans="1:9" x14ac:dyDescent="0.25">
      <c r="B591" s="29"/>
    </row>
    <row r="592" spans="1:9" ht="35.25" customHeight="1" x14ac:dyDescent="0.25">
      <c r="B592" s="99"/>
      <c r="C592" s="90"/>
      <c r="D592" s="90"/>
      <c r="E592" s="90"/>
    </row>
    <row r="593" spans="1:9" x14ac:dyDescent="0.25">
      <c r="B593" s="96"/>
      <c r="C593" s="90"/>
      <c r="D593" s="90"/>
      <c r="E593" s="90"/>
    </row>
    <row r="594" spans="1:9" x14ac:dyDescent="0.25">
      <c r="B594" s="21"/>
    </row>
    <row r="595" spans="1:9" x14ac:dyDescent="0.25">
      <c r="B595" s="20"/>
    </row>
    <row r="596" spans="1:9" x14ac:dyDescent="0.25">
      <c r="B596" s="96" t="s">
        <v>146</v>
      </c>
      <c r="C596" s="90"/>
      <c r="D596" s="90"/>
      <c r="E596" s="90"/>
    </row>
    <row r="598" spans="1:9" x14ac:dyDescent="0.25">
      <c r="A598" s="49" t="s">
        <v>72</v>
      </c>
      <c r="B598" s="96" t="s">
        <v>73</v>
      </c>
      <c r="C598" s="90"/>
      <c r="D598" s="90"/>
      <c r="E598" s="90"/>
      <c r="I598" s="1">
        <f>I488</f>
        <v>0</v>
      </c>
    </row>
    <row r="599" spans="1:9" x14ac:dyDescent="0.25">
      <c r="B599" s="21"/>
    </row>
    <row r="600" spans="1:9" x14ac:dyDescent="0.25">
      <c r="A600" s="49" t="s">
        <v>74</v>
      </c>
      <c r="B600" s="96" t="s">
        <v>75</v>
      </c>
      <c r="C600" s="90"/>
      <c r="D600" s="90"/>
      <c r="E600" s="90"/>
      <c r="I600" s="1">
        <f>I513</f>
        <v>0</v>
      </c>
    </row>
    <row r="601" spans="1:9" x14ac:dyDescent="0.25">
      <c r="B601" s="21"/>
    </row>
    <row r="602" spans="1:9" x14ac:dyDescent="0.25">
      <c r="A602" s="49" t="s">
        <v>76</v>
      </c>
      <c r="B602" s="96" t="s">
        <v>77</v>
      </c>
      <c r="C602" s="90"/>
      <c r="D602" s="90"/>
      <c r="E602" s="90"/>
      <c r="I602" s="1">
        <f>I522</f>
        <v>0</v>
      </c>
    </row>
    <row r="603" spans="1:9" x14ac:dyDescent="0.25">
      <c r="B603" s="21"/>
    </row>
    <row r="604" spans="1:9" x14ac:dyDescent="0.25">
      <c r="A604" s="49" t="s">
        <v>78</v>
      </c>
      <c r="B604" s="96" t="s">
        <v>79</v>
      </c>
      <c r="C604" s="90"/>
      <c r="D604" s="90"/>
      <c r="E604" s="90"/>
      <c r="I604" s="1">
        <f>I546</f>
        <v>0</v>
      </c>
    </row>
    <row r="605" spans="1:9" x14ac:dyDescent="0.25">
      <c r="B605" s="21"/>
    </row>
    <row r="606" spans="1:9" x14ac:dyDescent="0.25">
      <c r="A606" s="49" t="s">
        <v>80</v>
      </c>
      <c r="B606" s="96" t="s">
        <v>81</v>
      </c>
      <c r="C606" s="90"/>
      <c r="D606" s="90"/>
      <c r="E606" s="90"/>
      <c r="I606" s="1">
        <f>I576</f>
        <v>0</v>
      </c>
    </row>
    <row r="607" spans="1:9" x14ac:dyDescent="0.25">
      <c r="B607" s="21"/>
    </row>
    <row r="608" spans="1:9" x14ac:dyDescent="0.25">
      <c r="A608" s="49" t="s">
        <v>82</v>
      </c>
      <c r="B608" s="96" t="s">
        <v>83</v>
      </c>
      <c r="C608" s="90"/>
      <c r="D608" s="90"/>
      <c r="E608" s="90"/>
      <c r="I608" s="1">
        <f>I587</f>
        <v>0</v>
      </c>
    </row>
    <row r="609" spans="1:9" x14ac:dyDescent="0.25">
      <c r="B609" s="21"/>
    </row>
    <row r="610" spans="1:9" x14ac:dyDescent="0.25">
      <c r="A610" s="51"/>
      <c r="B610" s="30"/>
      <c r="C610" s="30"/>
      <c r="D610" s="30"/>
      <c r="E610" s="30"/>
      <c r="F610" s="60"/>
      <c r="G610" s="70"/>
      <c r="H610" s="70"/>
      <c r="I610" s="5">
        <f>SUM(I598:I608)</f>
        <v>0</v>
      </c>
    </row>
    <row r="611" spans="1:9" ht="15.75" thickBot="1" x14ac:dyDescent="0.3">
      <c r="A611" s="56"/>
      <c r="B611" s="31"/>
      <c r="C611" s="31"/>
      <c r="D611" s="31"/>
      <c r="E611" s="31"/>
      <c r="F611" s="61"/>
      <c r="G611" s="71"/>
      <c r="H611" s="71"/>
      <c r="I611" s="32">
        <f>0.25*I610</f>
        <v>0</v>
      </c>
    </row>
    <row r="612" spans="1:9" ht="15.75" thickBot="1" x14ac:dyDescent="0.3">
      <c r="A612" s="57"/>
      <c r="B612" s="33"/>
      <c r="C612" s="34"/>
      <c r="D612" s="34"/>
      <c r="E612" s="34"/>
      <c r="F612" s="62"/>
      <c r="G612" s="34"/>
      <c r="H612" s="34"/>
      <c r="I612" s="34">
        <f>SUM(I610:I611)</f>
        <v>0</v>
      </c>
    </row>
    <row r="614" spans="1:9" ht="138.75" customHeight="1" x14ac:dyDescent="0.25"/>
    <row r="615" spans="1:9" ht="18.75" x14ac:dyDescent="0.25">
      <c r="A615" s="113" t="s">
        <v>238</v>
      </c>
    </row>
    <row r="617" spans="1:9" x14ac:dyDescent="0.25">
      <c r="A617" s="51"/>
      <c r="B617" s="30"/>
      <c r="C617" s="30"/>
      <c r="D617" s="30"/>
      <c r="E617" s="30"/>
      <c r="F617" s="60"/>
      <c r="G617" s="70"/>
      <c r="H617" s="70"/>
      <c r="I617" s="5">
        <f>I610+I433+I413+I394+I376+I343+I316+I282+I239+I214+I191+I164+I138+I115+I89+I63+I39</f>
        <v>0</v>
      </c>
    </row>
    <row r="618" spans="1:9" ht="15.75" thickBot="1" x14ac:dyDescent="0.3">
      <c r="A618" s="56"/>
      <c r="B618" s="31"/>
      <c r="C618" s="31"/>
      <c r="D618" s="31"/>
      <c r="E618" s="31"/>
      <c r="F618" s="61"/>
      <c r="G618" s="71"/>
      <c r="H618" s="71"/>
      <c r="I618" s="32">
        <f>0.25*I617</f>
        <v>0</v>
      </c>
    </row>
    <row r="619" spans="1:9" ht="15.75" thickBot="1" x14ac:dyDescent="0.3">
      <c r="A619" s="57"/>
      <c r="B619" s="33"/>
      <c r="C619" s="34"/>
      <c r="D619" s="34"/>
      <c r="E619" s="34"/>
      <c r="F619" s="62"/>
      <c r="G619" s="34"/>
      <c r="H619" s="34"/>
      <c r="I619" s="34">
        <f>SUM(I617:I618)</f>
        <v>0</v>
      </c>
    </row>
    <row r="622" spans="1:9" ht="15" customHeight="1" x14ac:dyDescent="0.25">
      <c r="C622" s="95" t="s">
        <v>148</v>
      </c>
      <c r="D622" s="90"/>
      <c r="E622" s="90"/>
      <c r="F622" s="90"/>
      <c r="G622" s="90"/>
    </row>
    <row r="623" spans="1:9" ht="15" customHeight="1" x14ac:dyDescent="0.25">
      <c r="B623" s="91"/>
      <c r="C623" s="91"/>
      <c r="D623" s="91"/>
      <c r="E623" s="91"/>
      <c r="F623" s="91"/>
      <c r="G623" s="107"/>
      <c r="H623" s="107"/>
      <c r="I623" s="107"/>
    </row>
    <row r="624" spans="1:9" ht="15.75" x14ac:dyDescent="0.25">
      <c r="A624" s="50" t="s">
        <v>147</v>
      </c>
      <c r="B624" s="9" t="s">
        <v>149</v>
      </c>
      <c r="D624" s="1"/>
    </row>
    <row r="625" spans="1:9" x14ac:dyDescent="0.25">
      <c r="B625" t="s">
        <v>237</v>
      </c>
      <c r="D625" s="1"/>
    </row>
    <row r="626" spans="1:9" x14ac:dyDescent="0.25">
      <c r="B626" s="10"/>
      <c r="D626" s="1"/>
    </row>
    <row r="627" spans="1:9" ht="30" x14ac:dyDescent="0.25">
      <c r="D627" s="1"/>
      <c r="F627" s="35" t="s">
        <v>12</v>
      </c>
      <c r="G627" s="3" t="s">
        <v>11</v>
      </c>
      <c r="H627" s="3" t="s">
        <v>13</v>
      </c>
      <c r="I627" s="3" t="s">
        <v>16</v>
      </c>
    </row>
    <row r="628" spans="1:9" x14ac:dyDescent="0.25">
      <c r="A628" s="49" t="s">
        <v>0</v>
      </c>
      <c r="B628" s="89" t="s">
        <v>30</v>
      </c>
      <c r="C628" s="89"/>
      <c r="D628" s="89"/>
      <c r="E628" s="89"/>
      <c r="F628" s="39" t="s">
        <v>1</v>
      </c>
      <c r="G628" s="65">
        <v>3180</v>
      </c>
      <c r="H628" s="65"/>
      <c r="I628" s="65">
        <f>G628*H628</f>
        <v>0</v>
      </c>
    </row>
    <row r="629" spans="1:9" ht="47.25" customHeight="1" x14ac:dyDescent="0.25">
      <c r="A629" s="49" t="s">
        <v>2</v>
      </c>
      <c r="B629" s="89" t="s">
        <v>210</v>
      </c>
      <c r="C629" s="89"/>
      <c r="D629" s="89"/>
      <c r="E629" s="89"/>
      <c r="F629" s="2" t="s">
        <v>26</v>
      </c>
      <c r="G629" s="65">
        <v>120</v>
      </c>
      <c r="H629" s="65"/>
      <c r="I629" s="65">
        <f>G629*H629</f>
        <v>0</v>
      </c>
    </row>
    <row r="630" spans="1:9" ht="28.5" customHeight="1" x14ac:dyDescent="0.25">
      <c r="A630" s="49" t="s">
        <v>4</v>
      </c>
      <c r="B630" s="89" t="s">
        <v>27</v>
      </c>
      <c r="C630" s="89"/>
      <c r="D630" s="89"/>
      <c r="E630" s="89"/>
      <c r="F630" s="2" t="s">
        <v>3</v>
      </c>
      <c r="G630" s="65">
        <v>3600</v>
      </c>
      <c r="H630" s="65"/>
      <c r="I630" s="65">
        <f>G630*H630</f>
        <v>0</v>
      </c>
    </row>
    <row r="631" spans="1:9" ht="31.5" customHeight="1" x14ac:dyDescent="0.25">
      <c r="A631" s="49" t="s">
        <v>5</v>
      </c>
      <c r="B631" s="89" t="s">
        <v>219</v>
      </c>
      <c r="C631" s="89"/>
      <c r="D631" s="89"/>
      <c r="E631" s="89"/>
      <c r="F631" s="2" t="s">
        <v>3</v>
      </c>
      <c r="G631" s="65">
        <v>3600</v>
      </c>
      <c r="H631" s="65"/>
      <c r="I631" s="65">
        <f>G631*H631</f>
        <v>0</v>
      </c>
    </row>
    <row r="632" spans="1:9" ht="43.5" customHeight="1" x14ac:dyDescent="0.25">
      <c r="A632" s="49" t="s">
        <v>6</v>
      </c>
      <c r="B632" s="89" t="s">
        <v>14</v>
      </c>
      <c r="C632" s="89"/>
      <c r="D632" s="89"/>
      <c r="E632" s="89"/>
      <c r="F632" s="39" t="s">
        <v>1</v>
      </c>
      <c r="G632" s="65">
        <f>G628</f>
        <v>3180</v>
      </c>
      <c r="H632" s="65"/>
      <c r="I632" s="65">
        <f>G632*H632</f>
        <v>0</v>
      </c>
    </row>
    <row r="633" spans="1:9" s="76" customFormat="1" ht="47.25" customHeight="1" x14ac:dyDescent="0.25">
      <c r="A633" s="49" t="s">
        <v>33</v>
      </c>
      <c r="B633" s="89" t="s">
        <v>215</v>
      </c>
      <c r="C633" s="89"/>
      <c r="D633" s="89"/>
      <c r="E633" s="89"/>
      <c r="F633" s="2" t="s">
        <v>26</v>
      </c>
      <c r="G633" s="65">
        <v>13</v>
      </c>
      <c r="H633" s="65"/>
      <c r="I633" s="65">
        <f t="shared" ref="I633:I639" si="19">G633*H633</f>
        <v>0</v>
      </c>
    </row>
    <row r="634" spans="1:9" s="76" customFormat="1" x14ac:dyDescent="0.25">
      <c r="A634" s="49" t="s">
        <v>35</v>
      </c>
      <c r="B634" s="89" t="s">
        <v>171</v>
      </c>
      <c r="C634" s="89"/>
      <c r="D634" s="89"/>
      <c r="E634" s="89"/>
      <c r="F634" s="39" t="s">
        <v>169</v>
      </c>
      <c r="G634" s="65">
        <v>45</v>
      </c>
      <c r="H634" s="65"/>
      <c r="I634" s="65">
        <f t="shared" si="19"/>
        <v>0</v>
      </c>
    </row>
    <row r="635" spans="1:9" s="76" customFormat="1" ht="30.75" customHeight="1" x14ac:dyDescent="0.25">
      <c r="A635" s="49" t="s">
        <v>126</v>
      </c>
      <c r="B635" s="90" t="s">
        <v>173</v>
      </c>
      <c r="C635" s="90"/>
      <c r="D635" s="90"/>
      <c r="E635" s="90"/>
      <c r="F635" s="39" t="s">
        <v>3</v>
      </c>
      <c r="G635" s="65">
        <v>20</v>
      </c>
      <c r="H635" s="65"/>
      <c r="I635" s="65">
        <f t="shared" si="19"/>
        <v>0</v>
      </c>
    </row>
    <row r="636" spans="1:9" s="76" customFormat="1" ht="45.75" customHeight="1" x14ac:dyDescent="0.25">
      <c r="A636" s="49" t="s">
        <v>172</v>
      </c>
      <c r="B636" s="90" t="s">
        <v>206</v>
      </c>
      <c r="C636" s="90"/>
      <c r="D636" s="90"/>
      <c r="E636" s="90"/>
      <c r="F636" s="39" t="s">
        <v>8</v>
      </c>
      <c r="G636" s="65">
        <v>276</v>
      </c>
      <c r="H636" s="65"/>
      <c r="I636" s="65">
        <f t="shared" si="19"/>
        <v>0</v>
      </c>
    </row>
    <row r="637" spans="1:9" s="76" customFormat="1" ht="30" customHeight="1" x14ac:dyDescent="0.25">
      <c r="A637" s="49" t="s">
        <v>174</v>
      </c>
      <c r="B637" s="90" t="s">
        <v>181</v>
      </c>
      <c r="C637" s="90"/>
      <c r="D637" s="90"/>
      <c r="E637" s="90"/>
      <c r="F637" s="39" t="s">
        <v>8</v>
      </c>
      <c r="G637" s="65">
        <v>240</v>
      </c>
      <c r="H637" s="65"/>
      <c r="I637" s="65">
        <f t="shared" si="19"/>
        <v>0</v>
      </c>
    </row>
    <row r="638" spans="1:9" s="76" customFormat="1" ht="46.5" customHeight="1" x14ac:dyDescent="0.25">
      <c r="A638" s="49" t="s">
        <v>175</v>
      </c>
      <c r="B638" s="89" t="s">
        <v>233</v>
      </c>
      <c r="C638" s="89"/>
      <c r="D638" s="89"/>
      <c r="E638" s="89"/>
      <c r="F638" s="39" t="s">
        <v>3</v>
      </c>
      <c r="G638" s="65">
        <v>276</v>
      </c>
      <c r="H638" s="65"/>
      <c r="I638" s="65">
        <f t="shared" si="19"/>
        <v>0</v>
      </c>
    </row>
    <row r="639" spans="1:9" s="76" customFormat="1" ht="46.5" customHeight="1" x14ac:dyDescent="0.25">
      <c r="A639" s="49" t="s">
        <v>179</v>
      </c>
      <c r="B639" s="89" t="s">
        <v>212</v>
      </c>
      <c r="C639" s="89"/>
      <c r="D639" s="89"/>
      <c r="E639" s="89"/>
      <c r="F639" s="39" t="s">
        <v>3</v>
      </c>
      <c r="G639" s="65">
        <v>20</v>
      </c>
      <c r="H639" s="65"/>
      <c r="I639" s="65">
        <f t="shared" si="19"/>
        <v>0</v>
      </c>
    </row>
    <row r="640" spans="1:9" s="76" customFormat="1" ht="59.25" customHeight="1" x14ac:dyDescent="0.25">
      <c r="A640" s="49" t="s">
        <v>183</v>
      </c>
      <c r="B640" s="90" t="s">
        <v>185</v>
      </c>
      <c r="C640" s="90"/>
      <c r="D640" s="90"/>
      <c r="E640" s="90"/>
      <c r="F640" s="39" t="s">
        <v>169</v>
      </c>
      <c r="G640" s="65">
        <v>50</v>
      </c>
      <c r="H640" s="65"/>
      <c r="I640" s="65">
        <f>G640*H640</f>
        <v>0</v>
      </c>
    </row>
    <row r="641" spans="1:9" s="76" customFormat="1" ht="45.75" customHeight="1" x14ac:dyDescent="0.25">
      <c r="A641" s="49" t="s">
        <v>191</v>
      </c>
      <c r="B641" s="90" t="s">
        <v>154</v>
      </c>
      <c r="C641" s="90"/>
      <c r="D641" s="90"/>
      <c r="E641" s="90"/>
      <c r="F641" s="39" t="s">
        <v>8</v>
      </c>
      <c r="G641" s="65">
        <v>45</v>
      </c>
      <c r="H641" s="65"/>
      <c r="I641" s="65">
        <f t="shared" ref="I641" si="20">G641*H641</f>
        <v>0</v>
      </c>
    </row>
    <row r="642" spans="1:9" s="76" customFormat="1" ht="60.75" customHeight="1" x14ac:dyDescent="0.25">
      <c r="A642" s="49" t="s">
        <v>192</v>
      </c>
      <c r="B642" s="89" t="s">
        <v>236</v>
      </c>
      <c r="C642" s="89"/>
      <c r="D642" s="89"/>
      <c r="E642" s="89"/>
      <c r="F642" s="39" t="s">
        <v>3</v>
      </c>
      <c r="G642" s="65">
        <v>320</v>
      </c>
      <c r="H642" s="65"/>
      <c r="I642" s="65">
        <f>G642*H642</f>
        <v>0</v>
      </c>
    </row>
    <row r="643" spans="1:9" s="76" customFormat="1" x14ac:dyDescent="0.25">
      <c r="A643" s="49"/>
      <c r="B643" s="92"/>
      <c r="C643" s="92"/>
      <c r="D643" s="92"/>
      <c r="F643" s="39"/>
      <c r="G643" s="1"/>
      <c r="H643" s="1"/>
      <c r="I643" s="1"/>
    </row>
    <row r="644" spans="1:9" s="76" customFormat="1" x14ac:dyDescent="0.25">
      <c r="A644" s="49"/>
      <c r="B644" s="92"/>
      <c r="C644" s="92"/>
      <c r="D644" s="92"/>
      <c r="F644" s="39"/>
      <c r="G644" s="1"/>
      <c r="H644" s="1"/>
      <c r="I644" s="1"/>
    </row>
    <row r="645" spans="1:9" s="76" customFormat="1" x14ac:dyDescent="0.25">
      <c r="A645" s="49"/>
      <c r="B645" s="92"/>
      <c r="C645" s="92"/>
      <c r="D645" s="92"/>
      <c r="F645" s="39"/>
      <c r="G645" s="1"/>
      <c r="H645" s="1"/>
      <c r="I645" s="1"/>
    </row>
    <row r="646" spans="1:9" x14ac:dyDescent="0.25">
      <c r="D646" s="1"/>
    </row>
    <row r="647" spans="1:9" x14ac:dyDescent="0.25">
      <c r="A647" s="51"/>
      <c r="B647" s="4"/>
      <c r="C647" s="4" t="s">
        <v>7</v>
      </c>
      <c r="D647" s="5"/>
      <c r="E647" s="4"/>
      <c r="F647" s="46"/>
      <c r="G647" s="5"/>
      <c r="H647" s="5"/>
      <c r="I647" s="5">
        <f>SUM(I628:I642)</f>
        <v>0</v>
      </c>
    </row>
    <row r="648" spans="1:9" x14ac:dyDescent="0.25">
      <c r="A648" s="51"/>
      <c r="B648" s="4"/>
      <c r="C648" s="4" t="s">
        <v>15</v>
      </c>
      <c r="D648" s="5"/>
      <c r="E648" s="4"/>
      <c r="F648" s="46"/>
      <c r="G648" s="5"/>
      <c r="H648" s="5"/>
      <c r="I648" s="5">
        <f>0.25*I647</f>
        <v>0</v>
      </c>
    </row>
    <row r="649" spans="1:9" x14ac:dyDescent="0.25">
      <c r="D649" s="1"/>
    </row>
    <row r="650" spans="1:9" ht="15.75" thickBot="1" x14ac:dyDescent="0.3">
      <c r="A650" s="52"/>
      <c r="B650" s="6"/>
      <c r="C650" s="6" t="s">
        <v>9</v>
      </c>
      <c r="D650" s="7"/>
      <c r="E650" s="6"/>
      <c r="F650" s="47"/>
      <c r="G650" s="7"/>
      <c r="H650" s="7"/>
      <c r="I650" s="8">
        <f>SUM(I647:I648)</f>
        <v>0</v>
      </c>
    </row>
    <row r="653" spans="1:9" x14ac:dyDescent="0.25">
      <c r="C653" s="95" t="s">
        <v>150</v>
      </c>
      <c r="D653" s="90"/>
      <c r="E653" s="90"/>
      <c r="F653" s="90"/>
      <c r="G653" s="90"/>
    </row>
    <row r="655" spans="1:9" ht="15.75" x14ac:dyDescent="0.25">
      <c r="A655" s="50" t="s">
        <v>151</v>
      </c>
      <c r="B655" s="9" t="s">
        <v>152</v>
      </c>
      <c r="D655" s="1"/>
    </row>
    <row r="656" spans="1:9" x14ac:dyDescent="0.25">
      <c r="B656" t="s">
        <v>153</v>
      </c>
      <c r="D656" s="1"/>
    </row>
    <row r="657" spans="1:9" x14ac:dyDescent="0.25">
      <c r="B657" s="10"/>
      <c r="D657" s="1"/>
    </row>
    <row r="658" spans="1:9" ht="30" x14ac:dyDescent="0.25">
      <c r="D658" s="1"/>
      <c r="F658" s="35" t="s">
        <v>12</v>
      </c>
      <c r="G658" s="3" t="s">
        <v>11</v>
      </c>
      <c r="H658" s="3" t="s">
        <v>13</v>
      </c>
      <c r="I658" s="3" t="s">
        <v>16</v>
      </c>
    </row>
    <row r="659" spans="1:9" ht="32.25" customHeight="1" x14ac:dyDescent="0.25">
      <c r="A659" s="49" t="s">
        <v>0</v>
      </c>
      <c r="B659" s="89" t="s">
        <v>17</v>
      </c>
      <c r="C659" s="89"/>
      <c r="D659" s="89"/>
      <c r="E659" s="89"/>
    </row>
    <row r="660" spans="1:9" x14ac:dyDescent="0.25">
      <c r="F660" s="74" t="s">
        <v>3</v>
      </c>
      <c r="G660" s="65">
        <v>507.5</v>
      </c>
      <c r="H660" s="65"/>
      <c r="I660" s="65">
        <f>G660*H660</f>
        <v>0</v>
      </c>
    </row>
    <row r="661" spans="1:9" x14ac:dyDescent="0.25">
      <c r="F661" s="74"/>
      <c r="G661" s="65" t="s">
        <v>67</v>
      </c>
      <c r="H661" s="65"/>
      <c r="I661" s="65"/>
    </row>
    <row r="662" spans="1:9" ht="46.5" customHeight="1" x14ac:dyDescent="0.25">
      <c r="A662" s="49" t="s">
        <v>2</v>
      </c>
      <c r="B662" s="89" t="s">
        <v>154</v>
      </c>
      <c r="C662" s="89"/>
      <c r="D662" s="89"/>
      <c r="E662" s="89"/>
      <c r="F662" s="81"/>
      <c r="G662" s="65"/>
      <c r="H662" s="65"/>
      <c r="I662" s="65"/>
    </row>
    <row r="663" spans="1:9" x14ac:dyDescent="0.25">
      <c r="D663" s="1"/>
      <c r="F663" s="75" t="s">
        <v>8</v>
      </c>
      <c r="G663" s="65">
        <v>101.5</v>
      </c>
      <c r="H663" s="65"/>
      <c r="I663" s="65">
        <f>G663*H663</f>
        <v>0</v>
      </c>
    </row>
    <row r="664" spans="1:9" x14ac:dyDescent="0.25">
      <c r="D664" s="1"/>
      <c r="F664" s="75"/>
      <c r="G664" s="65"/>
      <c r="H664" s="65"/>
      <c r="I664" s="65"/>
    </row>
    <row r="665" spans="1:9" ht="45" customHeight="1" x14ac:dyDescent="0.25">
      <c r="A665" s="49" t="s">
        <v>5</v>
      </c>
      <c r="B665" s="89" t="s">
        <v>221</v>
      </c>
      <c r="C665" s="89"/>
      <c r="D665" s="89"/>
      <c r="E665" s="89"/>
      <c r="F665" s="75"/>
      <c r="G665" s="65"/>
      <c r="H665" s="65"/>
      <c r="I665" s="65"/>
    </row>
    <row r="666" spans="1:9" x14ac:dyDescent="0.25">
      <c r="D666" s="1"/>
      <c r="F666" s="75" t="s">
        <v>3</v>
      </c>
      <c r="G666" s="65">
        <v>400</v>
      </c>
      <c r="H666" s="65"/>
      <c r="I666" s="65">
        <f>G666*H666</f>
        <v>0</v>
      </c>
    </row>
    <row r="667" spans="1:9" x14ac:dyDescent="0.25">
      <c r="D667" s="1"/>
      <c r="F667" s="75"/>
      <c r="G667" s="65"/>
      <c r="H667" s="65"/>
      <c r="I667" s="65"/>
    </row>
    <row r="668" spans="1:9" ht="48" customHeight="1" x14ac:dyDescent="0.25">
      <c r="A668" s="49" t="s">
        <v>6</v>
      </c>
      <c r="B668" s="89" t="s">
        <v>14</v>
      </c>
      <c r="C668" s="89"/>
      <c r="D668" s="89"/>
      <c r="E668" s="89"/>
      <c r="F668" s="75"/>
      <c r="G668" s="65"/>
      <c r="H668" s="65"/>
      <c r="I668" s="65"/>
    </row>
    <row r="669" spans="1:9" x14ac:dyDescent="0.25">
      <c r="D669" s="1"/>
      <c r="F669" s="74" t="s">
        <v>1</v>
      </c>
      <c r="G669" s="65">
        <v>290</v>
      </c>
      <c r="H669" s="65"/>
      <c r="I669" s="65">
        <f>G669*H669</f>
        <v>0</v>
      </c>
    </row>
    <row r="670" spans="1:9" x14ac:dyDescent="0.25">
      <c r="D670" s="1"/>
      <c r="F670" s="81"/>
      <c r="G670" s="65"/>
      <c r="H670" s="65"/>
      <c r="I670" s="65"/>
    </row>
    <row r="671" spans="1:9" x14ac:dyDescent="0.25">
      <c r="A671" s="51"/>
      <c r="B671" s="4"/>
      <c r="C671" s="4" t="s">
        <v>7</v>
      </c>
      <c r="D671" s="5"/>
      <c r="E671" s="4"/>
      <c r="F671" s="46"/>
      <c r="G671" s="5"/>
      <c r="H671" s="5"/>
      <c r="I671" s="5">
        <f>SUM(I659:I669)</f>
        <v>0</v>
      </c>
    </row>
    <row r="672" spans="1:9" x14ac:dyDescent="0.25">
      <c r="A672" s="51"/>
      <c r="B672" s="4"/>
      <c r="C672" s="4" t="s">
        <v>15</v>
      </c>
      <c r="D672" s="5"/>
      <c r="E672" s="4"/>
      <c r="F672" s="46"/>
      <c r="G672" s="5"/>
      <c r="H672" s="5"/>
      <c r="I672" s="5">
        <f>0.25*I671</f>
        <v>0</v>
      </c>
    </row>
    <row r="673" spans="1:9" x14ac:dyDescent="0.25">
      <c r="D673" s="1"/>
    </row>
    <row r="674" spans="1:9" ht="15.75" thickBot="1" x14ac:dyDescent="0.3">
      <c r="A674" s="52"/>
      <c r="B674" s="6"/>
      <c r="C674" s="6" t="s">
        <v>9</v>
      </c>
      <c r="D674" s="7"/>
      <c r="E674" s="6"/>
      <c r="F674" s="47"/>
      <c r="G674" s="7"/>
      <c r="H674" s="7"/>
      <c r="I674" s="8">
        <f>SUM(I671:I672)</f>
        <v>0</v>
      </c>
    </row>
    <row r="677" spans="1:9" x14ac:dyDescent="0.25">
      <c r="C677" s="95" t="s">
        <v>155</v>
      </c>
      <c r="D677" s="90"/>
      <c r="E677" s="90"/>
      <c r="F677" s="90"/>
      <c r="G677" s="90"/>
    </row>
    <row r="679" spans="1:9" ht="15.75" x14ac:dyDescent="0.25">
      <c r="A679" s="50" t="s">
        <v>156</v>
      </c>
      <c r="B679" s="9" t="s">
        <v>157</v>
      </c>
      <c r="D679" s="1"/>
    </row>
    <row r="680" spans="1:9" x14ac:dyDescent="0.25">
      <c r="B680" t="s">
        <v>234</v>
      </c>
      <c r="D680" s="1"/>
    </row>
    <row r="681" spans="1:9" x14ac:dyDescent="0.25">
      <c r="B681" s="10"/>
      <c r="D681" s="1"/>
    </row>
    <row r="682" spans="1:9" ht="30" x14ac:dyDescent="0.25">
      <c r="D682" s="1"/>
      <c r="F682" s="35" t="s">
        <v>12</v>
      </c>
      <c r="G682" s="3" t="s">
        <v>11</v>
      </c>
      <c r="H682" s="3" t="s">
        <v>13</v>
      </c>
      <c r="I682" s="3" t="s">
        <v>16</v>
      </c>
    </row>
    <row r="683" spans="1:9" ht="32.25" customHeight="1" x14ac:dyDescent="0.25">
      <c r="A683" s="49" t="s">
        <v>0</v>
      </c>
      <c r="B683" s="89" t="s">
        <v>17</v>
      </c>
      <c r="C683" s="89"/>
      <c r="D683" s="89"/>
      <c r="E683" s="89"/>
    </row>
    <row r="684" spans="1:9" x14ac:dyDescent="0.25">
      <c r="F684" s="39" t="s">
        <v>3</v>
      </c>
      <c r="G684" s="65">
        <v>300</v>
      </c>
      <c r="H684" s="65"/>
      <c r="I684" s="65">
        <f>G684*H684</f>
        <v>0</v>
      </c>
    </row>
    <row r="685" spans="1:9" x14ac:dyDescent="0.25">
      <c r="F685" s="39"/>
      <c r="G685" s="65" t="s">
        <v>67</v>
      </c>
      <c r="H685" s="65"/>
      <c r="I685" s="65"/>
    </row>
    <row r="686" spans="1:9" ht="48.75" customHeight="1" x14ac:dyDescent="0.25">
      <c r="A686" s="49" t="s">
        <v>2</v>
      </c>
      <c r="B686" s="89" t="s">
        <v>158</v>
      </c>
      <c r="C686" s="89"/>
      <c r="D686" s="89"/>
      <c r="E686" s="89"/>
      <c r="G686" s="65"/>
      <c r="H686" s="65"/>
      <c r="I686" s="65"/>
    </row>
    <row r="687" spans="1:9" x14ac:dyDescent="0.25">
      <c r="D687" s="1"/>
      <c r="F687" s="2" t="s">
        <v>8</v>
      </c>
      <c r="G687" s="65">
        <v>85</v>
      </c>
      <c r="H687" s="65"/>
      <c r="I687" s="65">
        <f>G687*H687</f>
        <v>0</v>
      </c>
    </row>
    <row r="688" spans="1:9" x14ac:dyDescent="0.25">
      <c r="D688" s="1"/>
      <c r="F688" s="2"/>
      <c r="G688" s="65"/>
      <c r="H688" s="65"/>
      <c r="I688" s="65"/>
    </row>
    <row r="689" spans="1:9" ht="47.25" customHeight="1" x14ac:dyDescent="0.25">
      <c r="A689" s="49" t="s">
        <v>5</v>
      </c>
      <c r="B689" s="89" t="s">
        <v>221</v>
      </c>
      <c r="C689" s="89"/>
      <c r="D689" s="89"/>
      <c r="E689" s="89"/>
      <c r="F689" s="2"/>
      <c r="G689" s="65"/>
      <c r="H689" s="65"/>
      <c r="I689" s="65"/>
    </row>
    <row r="690" spans="1:9" x14ac:dyDescent="0.25">
      <c r="D690" s="1"/>
      <c r="F690" s="2" t="s">
        <v>3</v>
      </c>
      <c r="G690" s="65">
        <v>245</v>
      </c>
      <c r="H690" s="65"/>
      <c r="I690" s="65">
        <f>G690*H690</f>
        <v>0</v>
      </c>
    </row>
    <row r="691" spans="1:9" x14ac:dyDescent="0.25">
      <c r="D691" s="1"/>
      <c r="F691" s="2"/>
      <c r="G691" s="65"/>
      <c r="H691" s="65"/>
      <c r="I691" s="65"/>
    </row>
    <row r="692" spans="1:9" ht="44.25" customHeight="1" x14ac:dyDescent="0.25">
      <c r="A692" s="49" t="s">
        <v>6</v>
      </c>
      <c r="B692" s="89" t="s">
        <v>14</v>
      </c>
      <c r="C692" s="89"/>
      <c r="D692" s="89"/>
      <c r="E692" s="89"/>
      <c r="F692" s="2"/>
      <c r="G692" s="65"/>
      <c r="H692" s="65"/>
      <c r="I692" s="65"/>
    </row>
    <row r="693" spans="1:9" x14ac:dyDescent="0.25">
      <c r="D693" s="1"/>
      <c r="F693" s="39" t="s">
        <v>1</v>
      </c>
      <c r="G693" s="65">
        <v>190</v>
      </c>
      <c r="H693" s="65"/>
      <c r="I693" s="65">
        <f>G693*H693</f>
        <v>0</v>
      </c>
    </row>
    <row r="694" spans="1:9" x14ac:dyDescent="0.25">
      <c r="D694" s="1"/>
    </row>
    <row r="695" spans="1:9" x14ac:dyDescent="0.25">
      <c r="A695" s="51"/>
      <c r="B695" s="4"/>
      <c r="C695" s="4" t="s">
        <v>7</v>
      </c>
      <c r="D695" s="5"/>
      <c r="E695" s="4"/>
      <c r="F695" s="46"/>
      <c r="G695" s="5"/>
      <c r="H695" s="5"/>
      <c r="I695" s="5">
        <f>SUM(I683:I693)</f>
        <v>0</v>
      </c>
    </row>
    <row r="696" spans="1:9" x14ac:dyDescent="0.25">
      <c r="A696" s="51"/>
      <c r="B696" s="4"/>
      <c r="C696" s="4" t="s">
        <v>15</v>
      </c>
      <c r="D696" s="5"/>
      <c r="E696" s="4"/>
      <c r="F696" s="46"/>
      <c r="G696" s="5"/>
      <c r="H696" s="5"/>
      <c r="I696" s="5">
        <f>0.25*I695</f>
        <v>0</v>
      </c>
    </row>
    <row r="697" spans="1:9" x14ac:dyDescent="0.25">
      <c r="D697" s="1"/>
    </row>
    <row r="698" spans="1:9" ht="15.75" thickBot="1" x14ac:dyDescent="0.3">
      <c r="A698" s="52"/>
      <c r="B698" s="6"/>
      <c r="C698" s="6" t="s">
        <v>9</v>
      </c>
      <c r="D698" s="7"/>
      <c r="E698" s="6"/>
      <c r="F698" s="47"/>
      <c r="G698" s="7"/>
      <c r="H698" s="7"/>
      <c r="I698" s="8">
        <f>SUM(I695:I696)</f>
        <v>0</v>
      </c>
    </row>
    <row r="701" spans="1:9" x14ac:dyDescent="0.25">
      <c r="C701" s="95" t="s">
        <v>160</v>
      </c>
      <c r="D701" s="90"/>
      <c r="E701" s="90"/>
      <c r="F701" s="90"/>
      <c r="G701" s="90"/>
    </row>
    <row r="702" spans="1:9" ht="18.75" x14ac:dyDescent="0.25">
      <c r="C702" s="12"/>
      <c r="D702" s="13"/>
      <c r="E702" s="13"/>
      <c r="F702" s="42"/>
      <c r="G702" s="72"/>
    </row>
    <row r="703" spans="1:9" ht="15.75" x14ac:dyDescent="0.25">
      <c r="A703" s="50" t="s">
        <v>159</v>
      </c>
      <c r="B703" s="9" t="s">
        <v>162</v>
      </c>
      <c r="D703" s="1"/>
      <c r="F703" s="81"/>
      <c r="G703" s="65"/>
      <c r="H703" s="65"/>
      <c r="I703" s="65"/>
    </row>
    <row r="704" spans="1:9" x14ac:dyDescent="0.25">
      <c r="B704" t="s">
        <v>239</v>
      </c>
      <c r="D704" s="1"/>
    </row>
    <row r="705" spans="1:9" x14ac:dyDescent="0.25">
      <c r="B705" s="10"/>
      <c r="D705" s="1"/>
    </row>
    <row r="706" spans="1:9" ht="30" x14ac:dyDescent="0.25">
      <c r="D706" s="1"/>
      <c r="F706" s="35" t="s">
        <v>12</v>
      </c>
      <c r="G706" s="3" t="s">
        <v>11</v>
      </c>
      <c r="H706" s="3" t="s">
        <v>13</v>
      </c>
      <c r="I706" s="3" t="s">
        <v>16</v>
      </c>
    </row>
    <row r="707" spans="1:9" x14ac:dyDescent="0.25">
      <c r="A707" s="49" t="s">
        <v>0</v>
      </c>
      <c r="B707" s="89" t="s">
        <v>30</v>
      </c>
      <c r="C707" s="89"/>
      <c r="D707" s="89"/>
      <c r="E707" s="89"/>
    </row>
    <row r="708" spans="1:9" x14ac:dyDescent="0.25">
      <c r="F708" s="39" t="s">
        <v>1</v>
      </c>
      <c r="G708" s="86">
        <v>752</v>
      </c>
      <c r="H708" s="86"/>
      <c r="I708" s="86">
        <f>G708*H708</f>
        <v>0</v>
      </c>
    </row>
    <row r="709" spans="1:9" x14ac:dyDescent="0.25">
      <c r="F709" s="39"/>
      <c r="G709" s="85"/>
      <c r="H709" s="85"/>
      <c r="I709" s="85"/>
    </row>
    <row r="710" spans="1:9" ht="45.75" customHeight="1" x14ac:dyDescent="0.25">
      <c r="A710" s="49" t="s">
        <v>2</v>
      </c>
      <c r="B710" s="89" t="s">
        <v>235</v>
      </c>
      <c r="C710" s="89"/>
      <c r="D710" s="89"/>
      <c r="E710" s="89"/>
      <c r="F710" s="39"/>
      <c r="G710" s="85"/>
      <c r="H710" s="85"/>
      <c r="I710" s="85"/>
    </row>
    <row r="711" spans="1:9" x14ac:dyDescent="0.25">
      <c r="F711" s="2" t="s">
        <v>26</v>
      </c>
      <c r="G711" s="86">
        <v>64.5</v>
      </c>
      <c r="H711" s="86"/>
      <c r="I711" s="86">
        <f>G711*H711</f>
        <v>0</v>
      </c>
    </row>
    <row r="712" spans="1:9" x14ac:dyDescent="0.25">
      <c r="D712" s="1"/>
      <c r="G712" s="86"/>
      <c r="H712" s="86"/>
      <c r="I712" s="86"/>
    </row>
    <row r="713" spans="1:9" ht="33.75" customHeight="1" x14ac:dyDescent="0.25">
      <c r="A713" s="49" t="s">
        <v>4</v>
      </c>
      <c r="B713" s="89" t="s">
        <v>27</v>
      </c>
      <c r="C713" s="89"/>
      <c r="D713" s="89"/>
      <c r="E713" s="89"/>
      <c r="G713" s="86"/>
      <c r="H713" s="86"/>
      <c r="I713" s="86"/>
    </row>
    <row r="714" spans="1:9" x14ac:dyDescent="0.25">
      <c r="D714" s="1"/>
      <c r="F714" s="2" t="s">
        <v>3</v>
      </c>
      <c r="G714" s="86">
        <v>860</v>
      </c>
      <c r="H714" s="86"/>
      <c r="I714" s="86">
        <f>G714*H714</f>
        <v>0</v>
      </c>
    </row>
    <row r="715" spans="1:9" x14ac:dyDescent="0.25">
      <c r="D715" s="1"/>
      <c r="F715" s="2"/>
      <c r="G715" s="86"/>
      <c r="H715" s="86"/>
      <c r="I715" s="86"/>
    </row>
    <row r="716" spans="1:9" ht="31.5" customHeight="1" x14ac:dyDescent="0.25">
      <c r="A716" s="49" t="s">
        <v>5</v>
      </c>
      <c r="B716" s="89" t="s">
        <v>29</v>
      </c>
      <c r="C716" s="89"/>
      <c r="D716" s="89"/>
      <c r="E716" s="89"/>
      <c r="F716" s="2"/>
      <c r="G716" s="86"/>
      <c r="H716" s="86"/>
      <c r="I716" s="86"/>
    </row>
    <row r="717" spans="1:9" x14ac:dyDescent="0.25">
      <c r="D717" s="1"/>
      <c r="F717" s="2" t="s">
        <v>3</v>
      </c>
      <c r="G717" s="86">
        <f>G714</f>
        <v>860</v>
      </c>
      <c r="H717" s="86"/>
      <c r="I717" s="86">
        <f>G717*H717</f>
        <v>0</v>
      </c>
    </row>
    <row r="718" spans="1:9" x14ac:dyDescent="0.25">
      <c r="D718" s="1"/>
      <c r="F718" s="2"/>
      <c r="G718" s="86"/>
      <c r="H718" s="86"/>
      <c r="I718" s="86"/>
    </row>
    <row r="719" spans="1:9" ht="65.25" customHeight="1" x14ac:dyDescent="0.25">
      <c r="A719" s="49" t="s">
        <v>6</v>
      </c>
      <c r="B719" s="89" t="s">
        <v>161</v>
      </c>
      <c r="C719" s="89"/>
      <c r="D719" s="89"/>
      <c r="E719" s="89"/>
      <c r="G719" s="86"/>
      <c r="H719" s="86"/>
      <c r="I719" s="86"/>
    </row>
    <row r="720" spans="1:9" x14ac:dyDescent="0.25">
      <c r="D720" s="1"/>
      <c r="F720" s="2" t="s">
        <v>8</v>
      </c>
      <c r="G720" s="86">
        <v>104</v>
      </c>
      <c r="H720" s="86"/>
      <c r="I720" s="86">
        <f>G720*H720</f>
        <v>0</v>
      </c>
    </row>
    <row r="721" spans="1:9" ht="48.75" customHeight="1" x14ac:dyDescent="0.25">
      <c r="A721" s="49" t="s">
        <v>33</v>
      </c>
      <c r="B721" s="89" t="s">
        <v>221</v>
      </c>
      <c r="C721" s="89"/>
      <c r="D721" s="89"/>
      <c r="E721" s="89"/>
      <c r="F721" s="2"/>
      <c r="G721" s="86"/>
      <c r="H721" s="86"/>
      <c r="I721" s="86"/>
    </row>
    <row r="722" spans="1:9" x14ac:dyDescent="0.25">
      <c r="D722" s="1"/>
      <c r="F722" s="2" t="s">
        <v>3</v>
      </c>
      <c r="G722" s="86">
        <v>330</v>
      </c>
      <c r="H722" s="86"/>
      <c r="I722" s="86">
        <f>G722*H722</f>
        <v>0</v>
      </c>
    </row>
    <row r="723" spans="1:9" x14ac:dyDescent="0.25">
      <c r="D723" s="1"/>
      <c r="F723" s="2"/>
      <c r="G723" s="86"/>
      <c r="H723" s="86"/>
      <c r="I723" s="86"/>
    </row>
    <row r="724" spans="1:9" ht="48" customHeight="1" x14ac:dyDescent="0.25">
      <c r="A724" s="49" t="s">
        <v>35</v>
      </c>
      <c r="B724" s="89" t="s">
        <v>14</v>
      </c>
      <c r="C724" s="89"/>
      <c r="D724" s="89"/>
      <c r="E724" s="89"/>
      <c r="F724" s="2"/>
      <c r="G724" s="86"/>
      <c r="H724" s="86"/>
      <c r="I724" s="86"/>
    </row>
    <row r="725" spans="1:9" x14ac:dyDescent="0.25">
      <c r="D725" s="1"/>
      <c r="F725" s="39" t="s">
        <v>1</v>
      </c>
      <c r="G725" s="86">
        <v>526</v>
      </c>
      <c r="H725" s="86"/>
      <c r="I725" s="86">
        <f>G725*H725</f>
        <v>0</v>
      </c>
    </row>
    <row r="726" spans="1:9" x14ac:dyDescent="0.25">
      <c r="D726" s="1"/>
    </row>
    <row r="727" spans="1:9" x14ac:dyDescent="0.25">
      <c r="A727" s="51"/>
      <c r="B727" s="4"/>
      <c r="C727" s="4" t="s">
        <v>7</v>
      </c>
      <c r="D727" s="5"/>
      <c r="E727" s="4"/>
      <c r="F727" s="46"/>
      <c r="G727" s="5"/>
      <c r="H727" s="5"/>
      <c r="I727" s="5">
        <f>SUM(I707:I725)</f>
        <v>0</v>
      </c>
    </row>
    <row r="728" spans="1:9" x14ac:dyDescent="0.25">
      <c r="A728" s="51"/>
      <c r="B728" s="4"/>
      <c r="C728" s="4" t="s">
        <v>15</v>
      </c>
      <c r="D728" s="5"/>
      <c r="E728" s="4"/>
      <c r="F728" s="46"/>
      <c r="G728" s="5"/>
      <c r="H728" s="5"/>
      <c r="I728" s="5">
        <f>0.25*I727</f>
        <v>0</v>
      </c>
    </row>
    <row r="729" spans="1:9" x14ac:dyDescent="0.25">
      <c r="D729" s="1"/>
    </row>
    <row r="730" spans="1:9" ht="15.75" thickBot="1" x14ac:dyDescent="0.3">
      <c r="A730" s="52"/>
      <c r="B730" s="6"/>
      <c r="C730" s="6" t="s">
        <v>9</v>
      </c>
      <c r="D730" s="7"/>
      <c r="E730" s="6"/>
      <c r="F730" s="47"/>
      <c r="G730" s="7"/>
      <c r="H730" s="7"/>
      <c r="I730" s="8">
        <f>SUM(I727:I728)</f>
        <v>0</v>
      </c>
    </row>
    <row r="734" spans="1:9" ht="15.75" customHeight="1" x14ac:dyDescent="0.25">
      <c r="B734" s="108" t="s">
        <v>163</v>
      </c>
      <c r="C734" s="90"/>
      <c r="D734" s="90"/>
      <c r="E734" s="90"/>
      <c r="F734" s="90"/>
      <c r="G734" s="90"/>
      <c r="H734" s="72"/>
    </row>
    <row r="735" spans="1:9" x14ac:dyDescent="0.25">
      <c r="D735" s="1"/>
      <c r="F735" s="39"/>
    </row>
    <row r="736" spans="1:9" x14ac:dyDescent="0.25">
      <c r="D736" s="80"/>
      <c r="E736" s="65"/>
      <c r="F736" s="81"/>
      <c r="G736" s="65"/>
      <c r="H736" s="65"/>
      <c r="I736" s="39" t="s">
        <v>164</v>
      </c>
    </row>
    <row r="737" spans="1:11" x14ac:dyDescent="0.25">
      <c r="D737" s="80"/>
      <c r="E737" s="65"/>
      <c r="F737" s="81"/>
      <c r="G737" s="65" t="s">
        <v>240</v>
      </c>
      <c r="H737" s="65"/>
      <c r="I737" s="39" t="s">
        <v>165</v>
      </c>
    </row>
    <row r="738" spans="1:11" x14ac:dyDescent="0.25">
      <c r="D738" s="80"/>
      <c r="E738" s="65"/>
      <c r="F738" s="81"/>
      <c r="G738" s="65"/>
      <c r="H738" s="65"/>
      <c r="I738" s="39" t="s">
        <v>166</v>
      </c>
    </row>
    <row r="739" spans="1:11" x14ac:dyDescent="0.25">
      <c r="D739" s="80"/>
      <c r="E739" s="65"/>
      <c r="F739" s="81"/>
      <c r="G739" s="65"/>
      <c r="H739" s="65"/>
    </row>
    <row r="740" spans="1:11" x14ac:dyDescent="0.25">
      <c r="A740" s="58" t="s">
        <v>10</v>
      </c>
      <c r="B740" s="109" t="str">
        <f>D16</f>
        <v>MO IVANEC</v>
      </c>
      <c r="C740" s="110"/>
      <c r="D740" s="110"/>
      <c r="E740" s="110"/>
      <c r="F740" s="110"/>
      <c r="G740" s="111">
        <v>4591</v>
      </c>
      <c r="H740" s="65"/>
      <c r="I740" s="112">
        <f>I617</f>
        <v>0</v>
      </c>
      <c r="K740" s="1"/>
    </row>
    <row r="741" spans="1:11" x14ac:dyDescent="0.25">
      <c r="A741" s="58" t="s">
        <v>34</v>
      </c>
      <c r="B741" s="109" t="str">
        <f>C622</f>
        <v>MO SALINOVEC</v>
      </c>
      <c r="C741" s="110"/>
      <c r="D741" s="110"/>
      <c r="E741" s="110"/>
      <c r="F741" s="110"/>
      <c r="G741" s="111">
        <v>1835</v>
      </c>
      <c r="H741" s="65"/>
      <c r="I741" s="112">
        <f>I647</f>
        <v>0</v>
      </c>
      <c r="K741" s="1"/>
    </row>
    <row r="742" spans="1:11" x14ac:dyDescent="0.25">
      <c r="A742" s="58" t="s">
        <v>38</v>
      </c>
      <c r="B742" s="109" t="str">
        <f>C653</f>
        <v>MO ŠKRILJEVEC</v>
      </c>
      <c r="C742" s="110"/>
      <c r="D742" s="110"/>
      <c r="E742" s="110"/>
      <c r="F742" s="110"/>
      <c r="G742" s="111">
        <v>145</v>
      </c>
      <c r="H742" s="65"/>
      <c r="I742" s="112">
        <f>I671</f>
        <v>0</v>
      </c>
      <c r="K742" s="1"/>
    </row>
    <row r="743" spans="1:11" x14ac:dyDescent="0.25">
      <c r="A743" s="58" t="s">
        <v>40</v>
      </c>
      <c r="B743" s="109" t="str">
        <f>C677</f>
        <v>MO PRIGOREC</v>
      </c>
      <c r="C743" s="110"/>
      <c r="D743" s="110"/>
      <c r="E743" s="110"/>
      <c r="F743" s="110"/>
      <c r="G743" s="111">
        <v>95</v>
      </c>
      <c r="H743" s="65"/>
      <c r="I743" s="112">
        <f>I695</f>
        <v>0</v>
      </c>
      <c r="K743" s="1"/>
    </row>
    <row r="744" spans="1:11" x14ac:dyDescent="0.25">
      <c r="A744" s="58" t="s">
        <v>42</v>
      </c>
      <c r="B744" s="109" t="str">
        <f>C701</f>
        <v>MO VUGLOVEC</v>
      </c>
      <c r="C744" s="110"/>
      <c r="D744" s="110"/>
      <c r="E744" s="110"/>
      <c r="F744" s="110"/>
      <c r="G744" s="111">
        <v>400</v>
      </c>
      <c r="H744" s="111"/>
      <c r="I744" s="112">
        <f>I727</f>
        <v>0</v>
      </c>
      <c r="K744" s="1"/>
    </row>
    <row r="745" spans="1:11" x14ac:dyDescent="0.25">
      <c r="E745" s="1"/>
      <c r="F745" s="63"/>
      <c r="K745" s="1"/>
    </row>
    <row r="746" spans="1:11" x14ac:dyDescent="0.25">
      <c r="E746" s="1"/>
    </row>
    <row r="747" spans="1:11" ht="15.75" thickBot="1" x14ac:dyDescent="0.3">
      <c r="B747" s="6"/>
      <c r="C747" s="6"/>
      <c r="D747" s="6"/>
      <c r="E747" s="6" t="s">
        <v>7</v>
      </c>
      <c r="F747" s="47"/>
      <c r="G747" s="7">
        <f>SUM(G740:G746)</f>
        <v>7066</v>
      </c>
      <c r="H747" s="7"/>
      <c r="I747" s="40">
        <f>SUM(I740:I744)</f>
        <v>0</v>
      </c>
    </row>
    <row r="748" spans="1:11" x14ac:dyDescent="0.25">
      <c r="H748" s="1" t="s">
        <v>15</v>
      </c>
      <c r="I748" s="1">
        <f>0.25*I747</f>
        <v>0</v>
      </c>
    </row>
    <row r="749" spans="1:11" x14ac:dyDescent="0.25">
      <c r="G749" s="94" t="s">
        <v>167</v>
      </c>
      <c r="H749" s="94"/>
      <c r="I749" s="41">
        <f>SUM(I747:I748)</f>
        <v>0</v>
      </c>
    </row>
    <row r="750" spans="1:11" x14ac:dyDescent="0.25">
      <c r="B750" s="91"/>
      <c r="C750" s="91"/>
      <c r="D750" s="91"/>
      <c r="E750" s="91"/>
      <c r="F750" s="91"/>
      <c r="G750" s="91"/>
      <c r="H750" s="91"/>
      <c r="I750" s="91"/>
    </row>
  </sheetData>
  <mergeCells count="333">
    <mergeCell ref="B641:E641"/>
    <mergeCell ref="B642:E642"/>
    <mergeCell ref="B750:I750"/>
    <mergeCell ref="B643:D643"/>
    <mergeCell ref="B644:D644"/>
    <mergeCell ref="B645:D645"/>
    <mergeCell ref="B633:E633"/>
    <mergeCell ref="B634:E634"/>
    <mergeCell ref="B635:E635"/>
    <mergeCell ref="B636:E636"/>
    <mergeCell ref="B637:E637"/>
    <mergeCell ref="B638:E638"/>
    <mergeCell ref="B639:E639"/>
    <mergeCell ref="B640:E640"/>
    <mergeCell ref="B668:E668"/>
    <mergeCell ref="C677:G677"/>
    <mergeCell ref="B683:E683"/>
    <mergeCell ref="B686:E686"/>
    <mergeCell ref="B689:E689"/>
    <mergeCell ref="C653:G653"/>
    <mergeCell ref="B659:E659"/>
    <mergeCell ref="B662:E662"/>
    <mergeCell ref="B665:E665"/>
    <mergeCell ref="B734:G734"/>
    <mergeCell ref="G623:I623"/>
    <mergeCell ref="B623:F623"/>
    <mergeCell ref="B162:E162"/>
    <mergeCell ref="B180:E180"/>
    <mergeCell ref="B181:E181"/>
    <mergeCell ref="B182:E182"/>
    <mergeCell ref="B183:E183"/>
    <mergeCell ref="B184:E184"/>
    <mergeCell ref="B185:E185"/>
    <mergeCell ref="B186:E186"/>
    <mergeCell ref="B187:E187"/>
    <mergeCell ref="B178:E178"/>
    <mergeCell ref="B179:E179"/>
    <mergeCell ref="B202:E202"/>
    <mergeCell ref="B203:E203"/>
    <mergeCell ref="B204:E204"/>
    <mergeCell ref="B173:E173"/>
    <mergeCell ref="B174:E174"/>
    <mergeCell ref="B175:E175"/>
    <mergeCell ref="B176:E176"/>
    <mergeCell ref="B177:E177"/>
    <mergeCell ref="B188:E188"/>
    <mergeCell ref="B189:E189"/>
    <mergeCell ref="B225:E225"/>
    <mergeCell ref="B153:E153"/>
    <mergeCell ref="B154:E154"/>
    <mergeCell ref="B155:E155"/>
    <mergeCell ref="B156:E156"/>
    <mergeCell ref="B157:E157"/>
    <mergeCell ref="B158:E158"/>
    <mergeCell ref="B159:E159"/>
    <mergeCell ref="B160:E160"/>
    <mergeCell ref="B161:E161"/>
    <mergeCell ref="B49:E49"/>
    <mergeCell ref="B50:E50"/>
    <mergeCell ref="B51:E51"/>
    <mergeCell ref="B52:E52"/>
    <mergeCell ref="B53:E53"/>
    <mergeCell ref="B28:E28"/>
    <mergeCell ref="B32:E32"/>
    <mergeCell ref="B3:I3"/>
    <mergeCell ref="B4:I4"/>
    <mergeCell ref="B22:E22"/>
    <mergeCell ref="B26:E26"/>
    <mergeCell ref="B24:E24"/>
    <mergeCell ref="D16:G16"/>
    <mergeCell ref="B30:E30"/>
    <mergeCell ref="B34:E34"/>
    <mergeCell ref="B35:E35"/>
    <mergeCell ref="B36:E36"/>
    <mergeCell ref="B37:E37"/>
    <mergeCell ref="B38:E38"/>
    <mergeCell ref="C11:I11"/>
    <mergeCell ref="C12:I12"/>
    <mergeCell ref="C10:D10"/>
    <mergeCell ref="B76:E76"/>
    <mergeCell ref="B77:E77"/>
    <mergeCell ref="B78:E78"/>
    <mergeCell ref="B99:E99"/>
    <mergeCell ref="B54:E54"/>
    <mergeCell ref="B73:E73"/>
    <mergeCell ref="B74:E74"/>
    <mergeCell ref="B75:E75"/>
    <mergeCell ref="B56:E56"/>
    <mergeCell ref="B57:E57"/>
    <mergeCell ref="B58:E58"/>
    <mergeCell ref="B59:E59"/>
    <mergeCell ref="B60:E60"/>
    <mergeCell ref="B61:E61"/>
    <mergeCell ref="B80:E80"/>
    <mergeCell ref="B81:E81"/>
    <mergeCell ref="B82:E82"/>
    <mergeCell ref="B83:E83"/>
    <mergeCell ref="B84:E84"/>
    <mergeCell ref="B85:E85"/>
    <mergeCell ref="B86:E86"/>
    <mergeCell ref="B104:E104"/>
    <mergeCell ref="B123:E123"/>
    <mergeCell ref="B124:E124"/>
    <mergeCell ref="B125:E125"/>
    <mergeCell ref="B126:E126"/>
    <mergeCell ref="B100:E100"/>
    <mergeCell ref="B101:E101"/>
    <mergeCell ref="B102:E102"/>
    <mergeCell ref="B103:E103"/>
    <mergeCell ref="B105:E105"/>
    <mergeCell ref="B106:E106"/>
    <mergeCell ref="B107:E107"/>
    <mergeCell ref="B108:E108"/>
    <mergeCell ref="B109:E109"/>
    <mergeCell ref="B110:E110"/>
    <mergeCell ref="B111:E111"/>
    <mergeCell ref="B112:E112"/>
    <mergeCell ref="B113:E113"/>
    <mergeCell ref="B114:E114"/>
    <mergeCell ref="B149:E149"/>
    <mergeCell ref="B150:E150"/>
    <mergeCell ref="B151:E151"/>
    <mergeCell ref="B152:E152"/>
    <mergeCell ref="B127:E127"/>
    <mergeCell ref="B128:E128"/>
    <mergeCell ref="B147:E147"/>
    <mergeCell ref="B148:E148"/>
    <mergeCell ref="B135:E135"/>
    <mergeCell ref="B134:E134"/>
    <mergeCell ref="B129:E129"/>
    <mergeCell ref="B130:E130"/>
    <mergeCell ref="B131:E131"/>
    <mergeCell ref="B132:E132"/>
    <mergeCell ref="B133:E133"/>
    <mergeCell ref="B136:E136"/>
    <mergeCell ref="B137:E137"/>
    <mergeCell ref="B227:E227"/>
    <mergeCell ref="B228:E228"/>
    <mergeCell ref="B205:E205"/>
    <mergeCell ref="B206:E206"/>
    <mergeCell ref="B207:E207"/>
    <mergeCell ref="B208:E208"/>
    <mergeCell ref="B224:E224"/>
    <mergeCell ref="B209:E209"/>
    <mergeCell ref="B210:E210"/>
    <mergeCell ref="B211:E211"/>
    <mergeCell ref="B442:H442"/>
    <mergeCell ref="B443:G443"/>
    <mergeCell ref="B447:F447"/>
    <mergeCell ref="B449:F449"/>
    <mergeCell ref="B451:F451"/>
    <mergeCell ref="B453:F453"/>
    <mergeCell ref="B426:E426"/>
    <mergeCell ref="B427:E427"/>
    <mergeCell ref="B441:E441"/>
    <mergeCell ref="B444:E444"/>
    <mergeCell ref="B429:E429"/>
    <mergeCell ref="B463:F463"/>
    <mergeCell ref="B464:F464"/>
    <mergeCell ref="B445:E445"/>
    <mergeCell ref="B468:E468"/>
    <mergeCell ref="B471:E471"/>
    <mergeCell ref="B455:F455"/>
    <mergeCell ref="B457:F457"/>
    <mergeCell ref="B460:F460"/>
    <mergeCell ref="B461:F461"/>
    <mergeCell ref="B462:F462"/>
    <mergeCell ref="B478:E478"/>
    <mergeCell ref="B480:E480"/>
    <mergeCell ref="B482:E482"/>
    <mergeCell ref="B483:E483"/>
    <mergeCell ref="B484:E484"/>
    <mergeCell ref="B472:E472"/>
    <mergeCell ref="B474:E474"/>
    <mergeCell ref="B475:E475"/>
    <mergeCell ref="B476:E476"/>
    <mergeCell ref="B477:E477"/>
    <mergeCell ref="B510:E510"/>
    <mergeCell ref="B504:E504"/>
    <mergeCell ref="B496:E496"/>
    <mergeCell ref="B498:E498"/>
    <mergeCell ref="B499:E499"/>
    <mergeCell ref="B500:E500"/>
    <mergeCell ref="B486:E486"/>
    <mergeCell ref="B492:E492"/>
    <mergeCell ref="B493:E493"/>
    <mergeCell ref="B494:E494"/>
    <mergeCell ref="B495:E495"/>
    <mergeCell ref="B490:I490"/>
    <mergeCell ref="B466:I466"/>
    <mergeCell ref="B502:E502"/>
    <mergeCell ref="B515:I515"/>
    <mergeCell ref="B524:I524"/>
    <mergeCell ref="B537:E537"/>
    <mergeCell ref="B539:E539"/>
    <mergeCell ref="B542:E542"/>
    <mergeCell ref="B543:E543"/>
    <mergeCell ref="B536:E536"/>
    <mergeCell ref="B531:E531"/>
    <mergeCell ref="B532:E532"/>
    <mergeCell ref="B533:E533"/>
    <mergeCell ref="B526:E526"/>
    <mergeCell ref="B528:E528"/>
    <mergeCell ref="B529:E529"/>
    <mergeCell ref="B530:E530"/>
    <mergeCell ref="B517:E517"/>
    <mergeCell ref="B518:E518"/>
    <mergeCell ref="B520:E520"/>
    <mergeCell ref="B511:E511"/>
    <mergeCell ref="B506:E506"/>
    <mergeCell ref="B507:E507"/>
    <mergeCell ref="B508:E508"/>
    <mergeCell ref="B570:E570"/>
    <mergeCell ref="B572:E572"/>
    <mergeCell ref="B574:E574"/>
    <mergeCell ref="B557:E557"/>
    <mergeCell ref="B559:E559"/>
    <mergeCell ref="B561:E561"/>
    <mergeCell ref="B563:E563"/>
    <mergeCell ref="B565:E565"/>
    <mergeCell ref="B550:E550"/>
    <mergeCell ref="B551:E551"/>
    <mergeCell ref="B552:E552"/>
    <mergeCell ref="B553:E554"/>
    <mergeCell ref="B555:E555"/>
    <mergeCell ref="B630:E630"/>
    <mergeCell ref="B631:E631"/>
    <mergeCell ref="B632:E632"/>
    <mergeCell ref="B608:E608"/>
    <mergeCell ref="B497:E497"/>
    <mergeCell ref="B628:E628"/>
    <mergeCell ref="B629:E629"/>
    <mergeCell ref="C622:G622"/>
    <mergeCell ref="B598:E598"/>
    <mergeCell ref="B600:E600"/>
    <mergeCell ref="B602:E602"/>
    <mergeCell ref="B604:E604"/>
    <mergeCell ref="B606:E606"/>
    <mergeCell ref="B548:I548"/>
    <mergeCell ref="B590:G590"/>
    <mergeCell ref="B592:E592"/>
    <mergeCell ref="B593:E593"/>
    <mergeCell ref="B596:E596"/>
    <mergeCell ref="B580:E580"/>
    <mergeCell ref="B582:E582"/>
    <mergeCell ref="B583:E583"/>
    <mergeCell ref="B578:E578"/>
    <mergeCell ref="B566:E566"/>
    <mergeCell ref="B568:E568"/>
    <mergeCell ref="G749:H749"/>
    <mergeCell ref="B716:E716"/>
    <mergeCell ref="B724:E724"/>
    <mergeCell ref="B719:E719"/>
    <mergeCell ref="B721:E721"/>
    <mergeCell ref="B692:E692"/>
    <mergeCell ref="C701:G701"/>
    <mergeCell ref="B707:E707"/>
    <mergeCell ref="B710:E710"/>
    <mergeCell ref="B713:E713"/>
    <mergeCell ref="B87:E87"/>
    <mergeCell ref="B333:E333"/>
    <mergeCell ref="B334:E334"/>
    <mergeCell ref="B335:E335"/>
    <mergeCell ref="B336:E336"/>
    <mergeCell ref="B337:E337"/>
    <mergeCell ref="B338:E338"/>
    <mergeCell ref="B339:E339"/>
    <mergeCell ref="B340:E340"/>
    <mergeCell ref="B327:E327"/>
    <mergeCell ref="B328:E328"/>
    <mergeCell ref="B329:E329"/>
    <mergeCell ref="B330:E330"/>
    <mergeCell ref="B331:E331"/>
    <mergeCell ref="B298:E298"/>
    <mergeCell ref="B301:E301"/>
    <mergeCell ref="B304:E304"/>
    <mergeCell ref="B307:E307"/>
    <mergeCell ref="B326:E326"/>
    <mergeCell ref="B269:E269"/>
    <mergeCell ref="B272:E272"/>
    <mergeCell ref="B292:E292"/>
    <mergeCell ref="B295:E295"/>
    <mergeCell ref="B229:E229"/>
    <mergeCell ref="B423:E423"/>
    <mergeCell ref="B424:E424"/>
    <mergeCell ref="B425:E425"/>
    <mergeCell ref="B389:E389"/>
    <mergeCell ref="B406:E406"/>
    <mergeCell ref="B408:E408"/>
    <mergeCell ref="B391:E391"/>
    <mergeCell ref="B404:E404"/>
    <mergeCell ref="B405:E405"/>
    <mergeCell ref="B407:E407"/>
    <mergeCell ref="B409:E409"/>
    <mergeCell ref="B410:E410"/>
    <mergeCell ref="B390:E390"/>
    <mergeCell ref="F198:I198"/>
    <mergeCell ref="B275:E275"/>
    <mergeCell ref="B276:E276"/>
    <mergeCell ref="B310:E310"/>
    <mergeCell ref="B311:E311"/>
    <mergeCell ref="B312:E312"/>
    <mergeCell ref="B313:E313"/>
    <mergeCell ref="B314:E314"/>
    <mergeCell ref="B368:E368"/>
    <mergeCell ref="B238:E238"/>
    <mergeCell ref="B341:E341"/>
    <mergeCell ref="B257:E257"/>
    <mergeCell ref="B260:E260"/>
    <mergeCell ref="B263:E263"/>
    <mergeCell ref="B266:E266"/>
    <mergeCell ref="B230:E230"/>
    <mergeCell ref="B231:E231"/>
    <mergeCell ref="B232:E232"/>
    <mergeCell ref="B233:E233"/>
    <mergeCell ref="B234:E234"/>
    <mergeCell ref="B235:E235"/>
    <mergeCell ref="B236:E236"/>
    <mergeCell ref="B237:E237"/>
    <mergeCell ref="B226:E226"/>
    <mergeCell ref="F382:I383"/>
    <mergeCell ref="B392:E392"/>
    <mergeCell ref="B386:E386"/>
    <mergeCell ref="B387:E387"/>
    <mergeCell ref="B388:E388"/>
    <mergeCell ref="B353:E353"/>
    <mergeCell ref="B356:E356"/>
    <mergeCell ref="B359:E359"/>
    <mergeCell ref="B362:E362"/>
    <mergeCell ref="B365:E365"/>
    <mergeCell ref="B369:E369"/>
    <mergeCell ref="B370:E370"/>
    <mergeCell ref="B384:E384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Footer>Stranica &amp;P od &amp;N</oddFooter>
  </headerFooter>
  <rowBreaks count="30" manualBreakCount="30">
    <brk id="15" max="8" man="1"/>
    <brk id="43" max="8" man="1"/>
    <brk id="67" max="8" man="1"/>
    <brk id="93" max="8" man="1"/>
    <brk id="117" max="8" man="1"/>
    <brk id="141" max="8" man="1"/>
    <brk id="167" max="8" man="1"/>
    <brk id="196" max="8" man="1"/>
    <brk id="218" max="8" man="1"/>
    <brk id="251" max="8" man="1"/>
    <brk id="286" max="8" man="1"/>
    <brk id="320" max="8" man="1"/>
    <brk id="347" max="8" man="1"/>
    <brk id="380" max="8" man="1"/>
    <brk id="398" max="8" man="1"/>
    <brk id="417" max="8" man="1"/>
    <brk id="437" max="8" man="1"/>
    <brk id="463" max="8" man="1"/>
    <brk id="488" max="8" man="1"/>
    <brk id="513" max="8" man="1"/>
    <brk id="522" max="8" man="1"/>
    <brk id="546" max="8" man="1"/>
    <brk id="576" max="8" man="1"/>
    <brk id="588" max="16383" man="1"/>
    <brk id="612" max="16383" man="1"/>
    <brk id="620" max="16383" man="1"/>
    <brk id="651" max="8" man="1"/>
    <brk id="675" max="8" man="1"/>
    <brk id="699" max="8" man="1"/>
    <brk id="731" max="8" man="1"/>
  </rowBreaks>
  <colBreaks count="1" manualBreakCount="1">
    <brk id="10" max="2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troškovnik nc 2018 Ivanec</vt:lpstr>
      <vt:lpstr>'troškovnik nc 2018 Ivanec'!Podrucje_ispisa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vincek</dc:creator>
  <cp:lastModifiedBy>Stjepan Vincek</cp:lastModifiedBy>
  <cp:lastPrinted>2018-03-29T05:55:55Z</cp:lastPrinted>
  <dcterms:created xsi:type="dcterms:W3CDTF">2010-07-14T10:17:09Z</dcterms:created>
  <dcterms:modified xsi:type="dcterms:W3CDTF">2018-03-29T06:08:54Z</dcterms:modified>
</cp:coreProperties>
</file>