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sa diska\GRADSKO VIJEĆE\2017. - 2021\2021\46. SJEDNICA - 15.3\objava\Odluka o izvršenju proračuna\"/>
    </mc:Choice>
  </mc:AlternateContent>
  <xr:revisionPtr revIDLastSave="0" documentId="8_{66412879-50A6-487D-8D89-05F177398FCC}" xr6:coauthVersionLast="46" xr6:coauthVersionMax="46" xr10:uidLastSave="{00000000-0000-0000-0000-000000000000}"/>
  <bookViews>
    <workbookView xWindow="-120" yWindow="-120" windowWidth="29040" windowHeight="15840" firstSheet="2" activeTab="7"/>
  </bookViews>
  <sheets>
    <sheet name="prihodi-A-ekonomska k." sheetId="4" r:id="rId1"/>
    <sheet name="rashodi-A-ekonomska K." sheetId="5" r:id="rId2"/>
    <sheet name="prihodi-A-izvori f." sheetId="10" r:id="rId3"/>
    <sheet name="rashodi-A-izvori f." sheetId="11" r:id="rId4"/>
    <sheet name="rashodi-A-funkcijska k." sheetId="12" r:id="rId5"/>
    <sheet name="račun financiranja-B-ekonomska " sheetId="6" r:id="rId6"/>
    <sheet name="račun financiranja-B-izvori f." sheetId="13" r:id="rId7"/>
    <sheet name="POSEBNI" sheetId="8" r:id="rId8"/>
    <sheet name="Izvješće o kompatibilnosti" sheetId="9" r:id="rId9"/>
  </sheets>
  <definedNames>
    <definedName name="_xlnm.Print_Titles" localSheetId="7">POSEBNI!$9:$10</definedName>
    <definedName name="_xlnm.Print_Titles" localSheetId="0">'prihodi-A-ekonomska k.'!$7:$8</definedName>
    <definedName name="_xlnm.Print_Titles" localSheetId="1">'rashodi-A-ekonomska K.'!$6:$7</definedName>
    <definedName name="_xlnm.Print_Area" localSheetId="7">POSEBNI!$A$1:$G$1461</definedName>
    <definedName name="_xlnm.Print_Area" localSheetId="0">'prihodi-A-ekonomska k.'!$A$1:$G$95</definedName>
  </definedNames>
  <calcPr calcId="191029" fullCalcOnLoad="1"/>
</workbook>
</file>

<file path=xl/calcChain.xml><?xml version="1.0" encoding="utf-8"?>
<calcChain xmlns="http://schemas.openxmlformats.org/spreadsheetml/2006/main">
  <c r="F4" i="12" l="1"/>
  <c r="E4" i="12"/>
  <c r="C4" i="12"/>
  <c r="H28" i="12"/>
  <c r="H24" i="12"/>
  <c r="F16" i="11"/>
  <c r="G25" i="11"/>
  <c r="G20" i="11"/>
  <c r="C31" i="11"/>
  <c r="G31" i="11"/>
  <c r="C30" i="11"/>
  <c r="C28" i="11"/>
  <c r="C27" i="11"/>
  <c r="G27" i="11"/>
  <c r="C26" i="11"/>
  <c r="C21" i="11"/>
  <c r="G21" i="11"/>
  <c r="C20" i="11"/>
  <c r="C19" i="11"/>
  <c r="C17" i="11"/>
  <c r="C16" i="11"/>
  <c r="C14" i="11"/>
  <c r="C9" i="11"/>
  <c r="C8" i="11"/>
  <c r="G26" i="10"/>
  <c r="G23" i="10"/>
  <c r="G21" i="10"/>
  <c r="E15" i="10"/>
  <c r="E27" i="10"/>
  <c r="H27" i="10"/>
  <c r="E29" i="10"/>
  <c r="H29" i="10"/>
  <c r="F31" i="10"/>
  <c r="G31" i="10"/>
  <c r="E31" i="10"/>
  <c r="C29" i="10"/>
  <c r="C27" i="10"/>
  <c r="C17" i="10"/>
  <c r="C15" i="10"/>
  <c r="C9" i="10"/>
  <c r="C3" i="10"/>
  <c r="G118" i="5"/>
  <c r="G69" i="5"/>
  <c r="G71" i="5"/>
  <c r="E3" i="4"/>
  <c r="G83" i="4"/>
  <c r="G9" i="11"/>
  <c r="H31" i="11"/>
  <c r="H27" i="11"/>
  <c r="F30" i="11"/>
  <c r="G30" i="11"/>
  <c r="H20" i="11"/>
  <c r="E16" i="11"/>
  <c r="H10" i="10"/>
  <c r="H16" i="10"/>
  <c r="H21" i="10"/>
  <c r="F17" i="10"/>
  <c r="G17" i="10"/>
  <c r="D3" i="4"/>
  <c r="G17" i="6"/>
  <c r="G43" i="12"/>
  <c r="G25" i="12"/>
  <c r="G14" i="12"/>
  <c r="G15" i="12"/>
  <c r="H41" i="12"/>
  <c r="G41" i="12"/>
  <c r="F2" i="5"/>
  <c r="G105" i="5"/>
  <c r="G114" i="5"/>
  <c r="G97" i="5"/>
  <c r="C2" i="5"/>
  <c r="G2" i="5"/>
  <c r="F3" i="4"/>
  <c r="H99" i="5"/>
  <c r="H76" i="5"/>
  <c r="H21" i="5"/>
  <c r="H16" i="5"/>
  <c r="H98" i="5"/>
  <c r="H91" i="5"/>
  <c r="H72" i="5"/>
  <c r="H65" i="5"/>
  <c r="G10" i="11"/>
  <c r="H25" i="11"/>
  <c r="H22" i="11"/>
  <c r="E26" i="11"/>
  <c r="E28" i="11"/>
  <c r="E30" i="11"/>
  <c r="E14" i="11"/>
  <c r="F28" i="11"/>
  <c r="G28" i="11"/>
  <c r="F26" i="11"/>
  <c r="G26" i="11"/>
  <c r="F14" i="11"/>
  <c r="G14" i="11"/>
  <c r="G12" i="11"/>
  <c r="H26" i="10"/>
  <c r="H23" i="10"/>
  <c r="F15" i="10"/>
  <c r="G15" i="10"/>
  <c r="F29" i="10"/>
  <c r="G29" i="10"/>
  <c r="F27" i="10"/>
  <c r="G27" i="10"/>
  <c r="G32" i="10"/>
  <c r="G13" i="10"/>
  <c r="G119" i="5"/>
  <c r="H69" i="5"/>
  <c r="F37" i="4"/>
  <c r="F30" i="4"/>
  <c r="F39" i="4"/>
  <c r="F36" i="4"/>
  <c r="F35" i="4"/>
  <c r="F32" i="4"/>
  <c r="C3" i="4"/>
  <c r="G12" i="13"/>
  <c r="G11" i="13"/>
  <c r="F12" i="13"/>
  <c r="F11" i="13"/>
  <c r="G10" i="13"/>
  <c r="F10" i="13"/>
  <c r="F3" i="13"/>
  <c r="G3" i="13"/>
  <c r="H17" i="6"/>
  <c r="H16" i="6"/>
  <c r="H14" i="6"/>
  <c r="F4" i="6"/>
  <c r="H4" i="6"/>
  <c r="G4" i="6"/>
  <c r="E4" i="6"/>
  <c r="D4" i="6"/>
  <c r="C4" i="6"/>
  <c r="H10" i="12"/>
  <c r="H11" i="12"/>
  <c r="H13" i="12"/>
  <c r="H14" i="12"/>
  <c r="H15" i="12"/>
  <c r="H16" i="12"/>
  <c r="H17" i="12"/>
  <c r="H18" i="12"/>
  <c r="H19" i="12"/>
  <c r="H21" i="12"/>
  <c r="H22" i="12"/>
  <c r="H23" i="12"/>
  <c r="H25" i="12"/>
  <c r="H26" i="12"/>
  <c r="H27" i="12"/>
  <c r="H29" i="12"/>
  <c r="H30" i="12"/>
  <c r="H31" i="12"/>
  <c r="H32" i="12"/>
  <c r="H33" i="12"/>
  <c r="H34" i="12"/>
  <c r="H35" i="12"/>
  <c r="H36" i="12"/>
  <c r="H38" i="12"/>
  <c r="H39" i="12"/>
  <c r="H42" i="12"/>
  <c r="H43" i="12"/>
  <c r="H9" i="12"/>
  <c r="G10" i="12"/>
  <c r="G11" i="12"/>
  <c r="G13" i="12"/>
  <c r="G16" i="12"/>
  <c r="G17" i="12"/>
  <c r="G18" i="12"/>
  <c r="G19" i="12"/>
  <c r="G20" i="12"/>
  <c r="G21" i="12"/>
  <c r="G22" i="12"/>
  <c r="G23" i="12"/>
  <c r="G26" i="12"/>
  <c r="G27" i="12"/>
  <c r="G29" i="12"/>
  <c r="G30" i="12"/>
  <c r="G31" i="12"/>
  <c r="G32" i="12"/>
  <c r="G33" i="12"/>
  <c r="G34" i="12"/>
  <c r="G35" i="12"/>
  <c r="G36" i="12"/>
  <c r="G38" i="12"/>
  <c r="G39" i="12"/>
  <c r="G42" i="12"/>
  <c r="G9" i="12"/>
  <c r="D4" i="12"/>
  <c r="E8" i="11"/>
  <c r="D9" i="11"/>
  <c r="D8" i="11"/>
  <c r="D2" i="11"/>
  <c r="D16" i="11"/>
  <c r="D12" i="11"/>
  <c r="H29" i="11"/>
  <c r="G29" i="11"/>
  <c r="H24" i="11"/>
  <c r="G24" i="11"/>
  <c r="H23" i="11"/>
  <c r="G23" i="11"/>
  <c r="H21" i="11"/>
  <c r="H19" i="11"/>
  <c r="G19" i="11"/>
  <c r="H18" i="11"/>
  <c r="G18" i="11"/>
  <c r="H15" i="11"/>
  <c r="G15" i="11"/>
  <c r="H13" i="11"/>
  <c r="G13" i="11"/>
  <c r="H11" i="11"/>
  <c r="G11" i="11"/>
  <c r="H10" i="11"/>
  <c r="G11" i="10"/>
  <c r="G12" i="10"/>
  <c r="G14" i="10"/>
  <c r="G16" i="10"/>
  <c r="G19" i="10"/>
  <c r="G20" i="10"/>
  <c r="G22" i="10"/>
  <c r="G24" i="10"/>
  <c r="G25" i="10"/>
  <c r="G28" i="10"/>
  <c r="G30" i="10"/>
  <c r="D13" i="10"/>
  <c r="D9" i="10"/>
  <c r="D3" i="10"/>
  <c r="H14" i="10"/>
  <c r="H19" i="10"/>
  <c r="H20" i="10"/>
  <c r="H22" i="10"/>
  <c r="H24" i="10"/>
  <c r="H28" i="10"/>
  <c r="H30" i="10"/>
  <c r="H32" i="10"/>
  <c r="H11" i="10"/>
  <c r="H12" i="10"/>
  <c r="D17" i="10"/>
  <c r="G54" i="5"/>
  <c r="H115" i="5"/>
  <c r="F65" i="4"/>
  <c r="H95" i="5"/>
  <c r="H60" i="5"/>
  <c r="F13" i="4"/>
  <c r="G113" i="5"/>
  <c r="G106" i="5"/>
  <c r="G32" i="5"/>
  <c r="H66" i="5"/>
  <c r="G120" i="5"/>
  <c r="G100" i="5"/>
  <c r="F49" i="4"/>
  <c r="G11" i="4"/>
  <c r="F82" i="4"/>
  <c r="F60" i="4"/>
  <c r="F59" i="4"/>
  <c r="F48" i="4"/>
  <c r="F46" i="4"/>
  <c r="F29" i="4"/>
  <c r="H111" i="5"/>
  <c r="H109" i="5"/>
  <c r="H103" i="5"/>
  <c r="H92" i="5"/>
  <c r="H85" i="5"/>
  <c r="H83" i="5"/>
  <c r="H81" i="5"/>
  <c r="H79" i="5"/>
  <c r="H77" i="5"/>
  <c r="H73" i="5"/>
  <c r="H63" i="5"/>
  <c r="H55" i="5"/>
  <c r="H53" i="5"/>
  <c r="H45" i="5"/>
  <c r="H43" i="5"/>
  <c r="H26" i="5"/>
  <c r="H18" i="5"/>
  <c r="H13" i="5"/>
  <c r="G112" i="5"/>
  <c r="H52" i="5"/>
  <c r="G78" i="4"/>
  <c r="G80" i="4"/>
  <c r="G81" i="4"/>
  <c r="G77" i="4"/>
  <c r="G14" i="4"/>
  <c r="G21" i="4"/>
  <c r="G24" i="4"/>
  <c r="G27" i="4"/>
  <c r="G28" i="4"/>
  <c r="G31" i="4"/>
  <c r="G40" i="4"/>
  <c r="G41" i="4"/>
  <c r="G45" i="4"/>
  <c r="G50" i="4"/>
  <c r="G51" i="4"/>
  <c r="G55" i="4"/>
  <c r="G58" i="4"/>
  <c r="G61" i="4"/>
  <c r="G62" i="4"/>
  <c r="G64" i="4"/>
  <c r="G67" i="4"/>
  <c r="G68" i="4"/>
  <c r="G71" i="4"/>
  <c r="G13" i="4"/>
  <c r="F57" i="4"/>
  <c r="F78" i="4"/>
  <c r="F79" i="4"/>
  <c r="F80" i="4"/>
  <c r="F81" i="4"/>
  <c r="F77" i="4"/>
  <c r="G16" i="6"/>
  <c r="G14" i="6"/>
  <c r="D2" i="5"/>
  <c r="G33" i="5"/>
  <c r="G45" i="5"/>
  <c r="G66" i="5"/>
  <c r="G79" i="5"/>
  <c r="G77" i="5"/>
  <c r="G13" i="5"/>
  <c r="G14" i="5"/>
  <c r="G16" i="5"/>
  <c r="G17" i="5"/>
  <c r="G18" i="5"/>
  <c r="G19" i="5"/>
  <c r="G20" i="5"/>
  <c r="G21" i="5"/>
  <c r="G22" i="5"/>
  <c r="G23" i="5"/>
  <c r="G24" i="5"/>
  <c r="G25" i="5"/>
  <c r="G26" i="5"/>
  <c r="G27" i="5"/>
  <c r="G29" i="5"/>
  <c r="G30" i="5"/>
  <c r="G31" i="5"/>
  <c r="G34" i="5"/>
  <c r="G35" i="5"/>
  <c r="G36" i="5"/>
  <c r="G37" i="5"/>
  <c r="G38" i="5"/>
  <c r="G39" i="5"/>
  <c r="G40" i="5"/>
  <c r="G41" i="5"/>
  <c r="G42" i="5"/>
  <c r="G43" i="5"/>
  <c r="G44" i="5"/>
  <c r="G46" i="5"/>
  <c r="G47" i="5"/>
  <c r="G48" i="5"/>
  <c r="G49" i="5"/>
  <c r="G50" i="5"/>
  <c r="G51" i="5"/>
  <c r="G52" i="5"/>
  <c r="G53" i="5"/>
  <c r="G55" i="5"/>
  <c r="G56" i="5"/>
  <c r="G57" i="5"/>
  <c r="G58" i="5"/>
  <c r="G59" i="5"/>
  <c r="G60" i="5"/>
  <c r="G63" i="5"/>
  <c r="G64" i="5"/>
  <c r="G65" i="5"/>
  <c r="G67" i="5"/>
  <c r="G68" i="5"/>
  <c r="G72" i="5"/>
  <c r="G73" i="5"/>
  <c r="G74" i="5"/>
  <c r="G75" i="5"/>
  <c r="G76" i="5"/>
  <c r="G78" i="5"/>
  <c r="G80" i="5"/>
  <c r="G81" i="5"/>
  <c r="G82" i="5"/>
  <c r="G85" i="5"/>
  <c r="G86" i="5"/>
  <c r="G12" i="5"/>
  <c r="G92" i="5"/>
  <c r="G93" i="5"/>
  <c r="G95" i="5"/>
  <c r="G96" i="5"/>
  <c r="G98" i="5"/>
  <c r="G99" i="5"/>
  <c r="G101" i="5"/>
  <c r="G102" i="5"/>
  <c r="G103" i="5"/>
  <c r="G104" i="5"/>
  <c r="G108" i="5"/>
  <c r="G109" i="5"/>
  <c r="G110" i="5"/>
  <c r="G111" i="5"/>
  <c r="G91" i="5"/>
  <c r="G89" i="5"/>
  <c r="G10" i="5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31" i="4"/>
  <c r="F33" i="4"/>
  <c r="F40" i="4"/>
  <c r="F41" i="4"/>
  <c r="F42" i="4"/>
  <c r="F43" i="4"/>
  <c r="F45" i="4"/>
  <c r="F47" i="4"/>
  <c r="F50" i="4"/>
  <c r="F51" i="4"/>
  <c r="F52" i="4"/>
  <c r="F53" i="4"/>
  <c r="F54" i="4"/>
  <c r="F55" i="4"/>
  <c r="F56" i="4"/>
  <c r="F58" i="4"/>
  <c r="F61" i="4"/>
  <c r="F62" i="4"/>
  <c r="F63" i="4"/>
  <c r="F64" i="4"/>
  <c r="F66" i="4"/>
  <c r="F67" i="4"/>
  <c r="F68" i="4"/>
  <c r="F69" i="4"/>
  <c r="F70" i="4"/>
  <c r="F71" i="4"/>
  <c r="F72" i="4"/>
  <c r="F11" i="4"/>
  <c r="H33" i="5"/>
  <c r="G75" i="4"/>
  <c r="F9" i="10"/>
  <c r="H13" i="10"/>
  <c r="G10" i="10"/>
  <c r="H12" i="11"/>
  <c r="F8" i="11"/>
  <c r="C2" i="11"/>
  <c r="H12" i="5"/>
  <c r="H118" i="5"/>
  <c r="H89" i="5"/>
  <c r="H119" i="5"/>
  <c r="H22" i="5"/>
  <c r="F75" i="4"/>
  <c r="H10" i="5"/>
  <c r="E2" i="5"/>
  <c r="H2" i="5"/>
  <c r="E17" i="10"/>
  <c r="H15" i="10"/>
  <c r="H9" i="11"/>
  <c r="E9" i="10"/>
  <c r="G3" i="4"/>
  <c r="H4" i="12"/>
  <c r="G4" i="12"/>
  <c r="H28" i="11"/>
  <c r="H26" i="11"/>
  <c r="H16" i="11"/>
  <c r="H14" i="11"/>
  <c r="H8" i="11"/>
  <c r="H30" i="11"/>
  <c r="G16" i="11"/>
  <c r="F2" i="11"/>
  <c r="G2" i="11"/>
  <c r="E2" i="11"/>
  <c r="G8" i="11"/>
  <c r="H31" i="10"/>
  <c r="H17" i="10"/>
  <c r="H9" i="10"/>
  <c r="G9" i="10"/>
  <c r="E3" i="10"/>
  <c r="F3" i="10"/>
  <c r="G3" i="10"/>
  <c r="H2" i="11"/>
  <c r="H3" i="10"/>
</calcChain>
</file>

<file path=xl/sharedStrings.xml><?xml version="1.0" encoding="utf-8"?>
<sst xmlns="http://schemas.openxmlformats.org/spreadsheetml/2006/main" count="3378" uniqueCount="778">
  <si>
    <t>A. RAČUN PRIHODA I RASHODA</t>
  </si>
  <si>
    <t>BROJ</t>
  </si>
  <si>
    <t>KONTA</t>
  </si>
  <si>
    <t>Prihodi poslovanja</t>
  </si>
  <si>
    <t>Prihodi od poreza</t>
  </si>
  <si>
    <t>Porez i prirez na dohodak</t>
  </si>
  <si>
    <t>Porez i prirez na dohodak od nesamostalnog rada</t>
  </si>
  <si>
    <t>Porez i prirez na dohodak od samostalnih djelatnosti</t>
  </si>
  <si>
    <t>Porez i prirez na dohodak od imovine i imovinskih prava</t>
  </si>
  <si>
    <t>Porez i prirez na dohodak od kapitala</t>
  </si>
  <si>
    <t>Porez i prirez na dohodak po godišnjoj prijavi</t>
  </si>
  <si>
    <t>Povrat poreza i prireza na dohodak po godišnjoj prijavi</t>
  </si>
  <si>
    <t>Porezi na imovinu</t>
  </si>
  <si>
    <t>Porezi na robu i usluge</t>
  </si>
  <si>
    <t>Porez na promet</t>
  </si>
  <si>
    <t>Pomoći iz inozemstva (darovnice) i od subjekata unutar opće države</t>
  </si>
  <si>
    <t>Pomoći iz proračuna</t>
  </si>
  <si>
    <t>Pomoći od ostalih subjekata unutar opće države</t>
  </si>
  <si>
    <t>Prihodi od imovine</t>
  </si>
  <si>
    <t>Prihodi od financijske imovine</t>
  </si>
  <si>
    <t>Kamate na oročena sredstva i depozite po viđenju</t>
  </si>
  <si>
    <t>Prihodi od zateznih kamata</t>
  </si>
  <si>
    <t>Prihodi od nefinancijske imovine</t>
  </si>
  <si>
    <t>Naknade za koncesije</t>
  </si>
  <si>
    <t>Prihodi od zakupa i iznajmljivanja imovine</t>
  </si>
  <si>
    <t>Ostali prihodi od nefinancijske imovine</t>
  </si>
  <si>
    <t>Prihodi od administrativnih pristojbi i po posebnim propisima</t>
  </si>
  <si>
    <t>Administrativne (upravne) pristojbe</t>
  </si>
  <si>
    <t>Prihodi po posebnim propisima</t>
  </si>
  <si>
    <t>Doprinosi za šume</t>
  </si>
  <si>
    <t>Ostali nespomenuti prihodi</t>
  </si>
  <si>
    <t>Ostali prihodi</t>
  </si>
  <si>
    <t>Prihodi od prodaje nefinancijske imovine</t>
  </si>
  <si>
    <t>Prihodi od prodaje materijalne imovine - prirodnih bogatstava</t>
  </si>
  <si>
    <t>Zemljište</t>
  </si>
  <si>
    <t>Prihodi od prodaje proizvedene dugotrajne imovine</t>
  </si>
  <si>
    <t>Prihodi od prodaje građevinskih objekata</t>
  </si>
  <si>
    <t>Stambeni objekti</t>
  </si>
  <si>
    <t>Rashodi poslovanja</t>
  </si>
  <si>
    <t>Rashodi za zaposlene</t>
  </si>
  <si>
    <t>Plaće</t>
  </si>
  <si>
    <t>Plaće za redovan rad</t>
  </si>
  <si>
    <t>Ostali rashodi za zaposlene</t>
  </si>
  <si>
    <t>Doprinosi na plaće</t>
  </si>
  <si>
    <t>Doprinosi za zdravstveno osiguranje</t>
  </si>
  <si>
    <t>Doprinosi za zapošljavanje</t>
  </si>
  <si>
    <t>Materijalni rashodi</t>
  </si>
  <si>
    <t>Naknade troškova zaposlenima</t>
  </si>
  <si>
    <t>Službena putovanja</t>
  </si>
  <si>
    <t>Naknade za prijevoz, za rad na terenu i odvojeni život</t>
  </si>
  <si>
    <t>Stručno usavršavanje zaposlenika</t>
  </si>
  <si>
    <t>Rashodi za materijal i energiju</t>
  </si>
  <si>
    <t>Uredski materijal i ostali materijalni rashodi</t>
  </si>
  <si>
    <t>Energija</t>
  </si>
  <si>
    <t>Materijal i dijelovi za tekuće i investicijsko održavanje</t>
  </si>
  <si>
    <t>Sitni inventar i auto gume</t>
  </si>
  <si>
    <t>Rashodi za usluge</t>
  </si>
  <si>
    <t>Usluge telefona, pošte i prijevoza</t>
  </si>
  <si>
    <t>Usluge tekućeg i investicijskog održavanja</t>
  </si>
  <si>
    <t>Usluge promidžbe i informiranja</t>
  </si>
  <si>
    <t>Komunalne usluge</t>
  </si>
  <si>
    <t>Zdravstvene i veterinarske usluge</t>
  </si>
  <si>
    <t>Intelektualne i osobne usluge</t>
  </si>
  <si>
    <t>Računalne usluge</t>
  </si>
  <si>
    <t>Ostale usluge</t>
  </si>
  <si>
    <t>Ostali nespomenuti rashodi poslovanja</t>
  </si>
  <si>
    <t>Naknade za rad predstavničkih i izvršnih tijela, povjerenstava i slično</t>
  </si>
  <si>
    <t>Premije osiguranja</t>
  </si>
  <si>
    <t>Reprezentacija</t>
  </si>
  <si>
    <t>Članarine</t>
  </si>
  <si>
    <t>Financijski rashodi</t>
  </si>
  <si>
    <t>Kamate za primljene zajmove</t>
  </si>
  <si>
    <t>Ostali financijski rashodi</t>
  </si>
  <si>
    <t>Bankarske usluge i usluge platnog prometa</t>
  </si>
  <si>
    <t>Negativne tečajne razlike i valutna klauzula</t>
  </si>
  <si>
    <t>Zatezne kamate</t>
  </si>
  <si>
    <t>Ostali nespomenuti financijski rashodi</t>
  </si>
  <si>
    <t>Subvencije</t>
  </si>
  <si>
    <t>Subvencije trgovačkim društvima, obrtnicima, malim i srednjim poduzetnicima izvan javnog sektora</t>
  </si>
  <si>
    <t>Pomoći dane u inozemstvo i unutar opće države</t>
  </si>
  <si>
    <t>Pomoći unutar opće države</t>
  </si>
  <si>
    <t>Tekuće pomoći unutar opće države</t>
  </si>
  <si>
    <t>Kapitalne pomoći unutar opće države</t>
  </si>
  <si>
    <t>Naknade građanima i kućanstvima na temelju osiguranja i druge naknade</t>
  </si>
  <si>
    <t>Ostale naknade građanima i kućanstvima iz proračuna</t>
  </si>
  <si>
    <t>Naknade građanima i kućanstvima u novcu</t>
  </si>
  <si>
    <t>Naknade građanima i kućanstvima u naravi</t>
  </si>
  <si>
    <t>Ostali rashodi</t>
  </si>
  <si>
    <t>Tekuće donacije</t>
  </si>
  <si>
    <t>Tekuće donacije u novcu</t>
  </si>
  <si>
    <t>Kapitalne donacije</t>
  </si>
  <si>
    <t>Kapitalne donacije neprofitnim organizacijama</t>
  </si>
  <si>
    <t>Kazne, penali i naknade štete</t>
  </si>
  <si>
    <t>Naknade šteta pravnim i fizičkim osobama</t>
  </si>
  <si>
    <t>Izvanredni rashodi</t>
  </si>
  <si>
    <t>Nepredviđeni rashodi do visine proračunske pričuve</t>
  </si>
  <si>
    <t>Kapitalne pomoći</t>
  </si>
  <si>
    <t>Rashodi za nabavu nefinancijske imovine</t>
  </si>
  <si>
    <t>Materijalna imovina - prirodna bogatstva</t>
  </si>
  <si>
    <t>Nematerijalna imovina</t>
  </si>
  <si>
    <t>Licence</t>
  </si>
  <si>
    <t>Rashodi za nabavu proizvedene dugotrajne imovine</t>
  </si>
  <si>
    <t>Građevinski objekti</t>
  </si>
  <si>
    <t>Ceste, željeznice i slični građevinski objekti</t>
  </si>
  <si>
    <t>Ostali građevinski objekti</t>
  </si>
  <si>
    <t>Postrojenja i oprema</t>
  </si>
  <si>
    <t>Uredska oprema i namještaj</t>
  </si>
  <si>
    <t>Knjige, umjetnička djela i ostale izložbene vrijednosti</t>
  </si>
  <si>
    <t>Knjige u knjižnicama</t>
  </si>
  <si>
    <t>Nematerijalna proizvedena imovina</t>
  </si>
  <si>
    <t>Ulaganja u računalne programe</t>
  </si>
  <si>
    <t>Primici od financijske imovine i zaduživanja</t>
  </si>
  <si>
    <t>Izdaci za financijsku imovinu i otplate zajmova</t>
  </si>
  <si>
    <t>SVEUKUPNO PRIHODI</t>
  </si>
  <si>
    <t>u kunama i lipama</t>
  </si>
  <si>
    <t>IZVRŠENJE</t>
  </si>
  <si>
    <t>INDEKS</t>
  </si>
  <si>
    <t xml:space="preserve">VRSTA PRIHODA </t>
  </si>
  <si>
    <t>SVEUKUPNO RASHODI</t>
  </si>
  <si>
    <t>VRSTA RASHODA</t>
  </si>
  <si>
    <t>VRSTA PRIMITKA / IZDATKA</t>
  </si>
  <si>
    <t>II POSEBNI DIO</t>
  </si>
  <si>
    <t>Članak 4.</t>
  </si>
  <si>
    <t>UKUPNO RASHODI / IZDACI</t>
  </si>
  <si>
    <t>VRSTA RASHODA / IZDATAKA</t>
  </si>
  <si>
    <t>Donacije od pravnih i fizičkih osoba izvan opće države</t>
  </si>
  <si>
    <t>Zakupnine i najamnine</t>
  </si>
  <si>
    <t>Rashodi za nabavu neproizvedene dugotrajne imovine</t>
  </si>
  <si>
    <t>Stalni porezi na nepokretnu imovinu (zemlju, zgrade, kuće i ostalo)</t>
  </si>
  <si>
    <t>Povremeni porezi na imovinu</t>
  </si>
  <si>
    <t>Porezi na korištenje dobara ili izvođenje aktivnosti</t>
  </si>
  <si>
    <t>Tekuće pomoći iz proračuna</t>
  </si>
  <si>
    <t>Kapitalne pomoći iz proračuna</t>
  </si>
  <si>
    <t>Kapitalne pomoći od ostalih subjekata unutar opće države</t>
  </si>
  <si>
    <t>Županijske, gradske i općinske pristojbe i naknade</t>
  </si>
  <si>
    <t>Ostale upravne pristojbe</t>
  </si>
  <si>
    <t>Ostale pristojbe</t>
  </si>
  <si>
    <t>Ostale kazne</t>
  </si>
  <si>
    <t>Prihodi od prodaje neproizvedene dugotrajne imovine</t>
  </si>
  <si>
    <t>Poslovni objekti</t>
  </si>
  <si>
    <t>Komunalni doprinosi i naknade</t>
  </si>
  <si>
    <t>Komunalni doprinosi</t>
  </si>
  <si>
    <t>Komunalne naknade</t>
  </si>
  <si>
    <t>Prihodi od pruženih usluga</t>
  </si>
  <si>
    <t>Kazne, upravne mjere i ostali prihodi</t>
  </si>
  <si>
    <t>Kazne i upravne mjere</t>
  </si>
  <si>
    <t>Službena, radna i zaštitna odjeća i obuća</t>
  </si>
  <si>
    <t>Naknade troškova osobama izvan radnog odnosa</t>
  </si>
  <si>
    <t>Pristojbe i naknade</t>
  </si>
  <si>
    <t>Uređaji, strojevi i oprema za ostale namjene</t>
  </si>
  <si>
    <t>Umjetnička, literarna i znanstvena djela</t>
  </si>
  <si>
    <t>IZVORNI PLAN</t>
  </si>
  <si>
    <t>izvršenje u odnosu na izvorni plan</t>
  </si>
  <si>
    <t>TEKUĆI PLAN</t>
  </si>
  <si>
    <t>izvršenje u odnosu na tekući plan</t>
  </si>
  <si>
    <t>BROJ KONTA</t>
  </si>
  <si>
    <t>Rashodi za dodatna ulaganja na nefinancijskoj imovini</t>
  </si>
  <si>
    <t>Dodatna ulaganja na građevinskim objektima</t>
  </si>
  <si>
    <t>Izvješće o kompatibilnosti za Proračun 2014..xls</t>
  </si>
  <si>
    <t>Izveden dana 23.4.2015 12:38</t>
  </si>
  <si>
    <t>Sljedeće značajke u ovoj radnoj knjizi nisu podržane u starijim verzijama programa Excel. Te se značajke mogu izgubiti ili im se može smanjiti funkcionalnost ako radnu knjigu otvorite u starijoj verziji ili spremite u starijem obliku datoteke.</t>
  </si>
  <si>
    <t>Manji gubitak kvalitete</t>
  </si>
  <si>
    <t># pojavljivanja</t>
  </si>
  <si>
    <t>Verzija</t>
  </si>
  <si>
    <t>Neke ćelije ili stilovi ove radne knjige sadrže oblikovanje koje odabrani format datoteke ne podržava. Ta oblikovanja će se pretvoriti u najbliža dostupna oblikovanja.</t>
  </si>
  <si>
    <t>Excel 97 - 2003</t>
  </si>
  <si>
    <t>Oprema za održavanje i zaštitu</t>
  </si>
  <si>
    <t>Prihodi koje proračuni i proračunski korisnici ostvare obavljanjem poslova na tržištu (vlastiti prihodi)</t>
  </si>
  <si>
    <t>Komunikacijska oprema</t>
  </si>
  <si>
    <t>Članarine i norme</t>
  </si>
  <si>
    <t>Izdaci za otplatu glavnice primljenih kredita i zajmova</t>
  </si>
  <si>
    <t>Pomoći proračunskim korisnicima iz proračuna koji im nije nadležan</t>
  </si>
  <si>
    <t>Tekuće pomoći proračunskim korisnicima iz proračuna koji im nije nadležan</t>
  </si>
  <si>
    <t>Kapitalne pomoći proračunskim korisnicima iz proračuna koji im nije nadležan</t>
  </si>
  <si>
    <t>Pomoći iz državnog proračuna temeljem prijenosa EU sredstava</t>
  </si>
  <si>
    <t>Kapitalne pomoći iz državnog proračuna temeljem prijenosa EU sredstava</t>
  </si>
  <si>
    <t>Tekuće pomoći od izvanproračunskih korisnika</t>
  </si>
  <si>
    <t>Plaće za prekovremeni rad</t>
  </si>
  <si>
    <t>Materijal i sirovine</t>
  </si>
  <si>
    <t>Ostala prava</t>
  </si>
  <si>
    <t>Primici od zaduživanja</t>
  </si>
  <si>
    <t xml:space="preserve">za 2017. </t>
  </si>
  <si>
    <t>Kazne za prometne i ostale prekršaje u nadležnosti MUP-a</t>
  </si>
  <si>
    <t>I. RAČUN PRIHODA I RASHODA PREMA EKONOMSKOJ KLASIFIKACIJI</t>
  </si>
  <si>
    <t>Rashodi za nabavu plemenitih metala i ostalih pohranjenih vrijednosti</t>
  </si>
  <si>
    <t>Plemeniti metali i ostale pohranjene vrijednosti</t>
  </si>
  <si>
    <t>Pohranjene knjige, umjetnička djela i slične vrijednosti</t>
  </si>
  <si>
    <t>Kamate za primljene kredite i zajmove od banaka i ostalih financijskih institucija u javnom sektoru</t>
  </si>
  <si>
    <t>Subvencije poljoprivrednicima i obrtnicima</t>
  </si>
  <si>
    <t>Kapitalne pomoći kreditnim i ost.finan.institucijama i trg.društvima u javnom sektoru</t>
  </si>
  <si>
    <t>NAZIV</t>
  </si>
  <si>
    <t>OZNAKA               IZVORA</t>
  </si>
  <si>
    <t>1.</t>
  </si>
  <si>
    <t>OPĆI PRIHODI I PRIMICI</t>
  </si>
  <si>
    <t>1.1.</t>
  </si>
  <si>
    <t>1.2.</t>
  </si>
  <si>
    <t>1.3.</t>
  </si>
  <si>
    <t>1.4.</t>
  </si>
  <si>
    <t>1.5.</t>
  </si>
  <si>
    <t>Prihodi od administrativnih (upravnih) pristojbi</t>
  </si>
  <si>
    <t>Prihodi od kazna, prisilne naplate</t>
  </si>
  <si>
    <t>3.</t>
  </si>
  <si>
    <t>VLASTITI PRIHODI</t>
  </si>
  <si>
    <t>3.1.</t>
  </si>
  <si>
    <t>Prihodi od obavljanja vlastitih djelatnosti</t>
  </si>
  <si>
    <t>4.</t>
  </si>
  <si>
    <t>PRIHODI ZA POSEBNE NAMJENE</t>
  </si>
  <si>
    <t>4.2.</t>
  </si>
  <si>
    <t>4.3.</t>
  </si>
  <si>
    <t>4.5.</t>
  </si>
  <si>
    <t>4.7.</t>
  </si>
  <si>
    <t>4.8.</t>
  </si>
  <si>
    <t>Komunalni doprinos</t>
  </si>
  <si>
    <t>Vodni doprinos</t>
  </si>
  <si>
    <t>Komunalna naknada</t>
  </si>
  <si>
    <t>Prihodi od sufinanciranja građana</t>
  </si>
  <si>
    <t>Prihodi od komunalnog opremanja</t>
  </si>
  <si>
    <t>II. RAČUN PRIHODA I RASHODA PREMA IZVORIMA FINANCIRANJA</t>
  </si>
  <si>
    <t>5.</t>
  </si>
  <si>
    <t>POMOĆI</t>
  </si>
  <si>
    <t>5.1.</t>
  </si>
  <si>
    <t>Prihodi od drugih proračuna</t>
  </si>
  <si>
    <t>6.</t>
  </si>
  <si>
    <t>DONACIJE</t>
  </si>
  <si>
    <t>6.1.</t>
  </si>
  <si>
    <t>Donacije od fizičkih i pravnih osoba</t>
  </si>
  <si>
    <t>7.</t>
  </si>
  <si>
    <t>PRIHODI OD PRODAJE ILI ZAMJENE NEFINANCIJSKE IMOVINE</t>
  </si>
  <si>
    <t>7.1.</t>
  </si>
  <si>
    <t>Prihodi od prodaje ili zamjene nefinancijske imovine</t>
  </si>
  <si>
    <t>III. RAČUN RASHODA PREMA FUNKCIJSKOJ KLASIFIKACIJI</t>
  </si>
  <si>
    <t>ŠIFRA</t>
  </si>
  <si>
    <t>NAZIV FUNKCIJSKE KLASIFIKACIJE</t>
  </si>
  <si>
    <t>01</t>
  </si>
  <si>
    <t>Opće javne usluge</t>
  </si>
  <si>
    <t>011</t>
  </si>
  <si>
    <t>Izvršna  i zakonodavna tijela, financijski i fiskalni poslovi, vanjski poslovi</t>
  </si>
  <si>
    <t>013</t>
  </si>
  <si>
    <t>Opće usluge</t>
  </si>
  <si>
    <t>017</t>
  </si>
  <si>
    <t>Transakcije vezane za javni dug</t>
  </si>
  <si>
    <t>02</t>
  </si>
  <si>
    <t>Obrana</t>
  </si>
  <si>
    <t>022</t>
  </si>
  <si>
    <t>Civilna obrana</t>
  </si>
  <si>
    <t>03</t>
  </si>
  <si>
    <t>Javni red i sigurnost</t>
  </si>
  <si>
    <t>032</t>
  </si>
  <si>
    <t>Usluge protupožarne zaštite</t>
  </si>
  <si>
    <t>04</t>
  </si>
  <si>
    <t>Ekonomski poslovi</t>
  </si>
  <si>
    <t>042</t>
  </si>
  <si>
    <t>Poljoprivreda, šumarstvo, ribarstvo i lov</t>
  </si>
  <si>
    <t>045</t>
  </si>
  <si>
    <t>Promet</t>
  </si>
  <si>
    <t>047</t>
  </si>
  <si>
    <t>Ostale industrije</t>
  </si>
  <si>
    <t>05</t>
  </si>
  <si>
    <t>Zaštita okoliša</t>
  </si>
  <si>
    <t>051</t>
  </si>
  <si>
    <t>Gospodarenje otpadom</t>
  </si>
  <si>
    <t>056</t>
  </si>
  <si>
    <t>Poslovi i usluge zaštite okoliša koji nisu drugdje svrstani</t>
  </si>
  <si>
    <t>06</t>
  </si>
  <si>
    <t>Usluge unapređenja stanovanja i zajednice</t>
  </si>
  <si>
    <t>062</t>
  </si>
  <si>
    <t>Razvoj zajednice</t>
  </si>
  <si>
    <t>064</t>
  </si>
  <si>
    <t>Ulična rasvjeta</t>
  </si>
  <si>
    <t>066</t>
  </si>
  <si>
    <t>Rashodi vezani za stanovanje i kom. pogodnosti koji nisu drugdje svrstani</t>
  </si>
  <si>
    <t>08</t>
  </si>
  <si>
    <t>Rekreacija, kultura i religija</t>
  </si>
  <si>
    <t>081</t>
  </si>
  <si>
    <t>Službe rekreacije i sporta</t>
  </si>
  <si>
    <t>082</t>
  </si>
  <si>
    <t>Službe kulture</t>
  </si>
  <si>
    <t>084</t>
  </si>
  <si>
    <t>Religijske i druge službe zajednice</t>
  </si>
  <si>
    <t>09</t>
  </si>
  <si>
    <t>Obrazovanje</t>
  </si>
  <si>
    <t>091</t>
  </si>
  <si>
    <t>Predškolsko i osnovno obrazovanje</t>
  </si>
  <si>
    <t>092</t>
  </si>
  <si>
    <t>Srednjoškolsko  obrazovanje</t>
  </si>
  <si>
    <t>094</t>
  </si>
  <si>
    <t>Visoka naobrazba</t>
  </si>
  <si>
    <t>10</t>
  </si>
  <si>
    <t>Socijalna zaštita</t>
  </si>
  <si>
    <t>104</t>
  </si>
  <si>
    <t>Obitelj i djeca</t>
  </si>
  <si>
    <t>106</t>
  </si>
  <si>
    <t>Stanovanje</t>
  </si>
  <si>
    <t>109</t>
  </si>
  <si>
    <t>Aktivnosti socijalne zaštite koje nisu drugdje svrstane</t>
  </si>
  <si>
    <t>B. RAČUN FINANCIRANJA</t>
  </si>
  <si>
    <t>I. RAČUN FINANCIRANJA PREMA EKONOMSKOJ KLASIFIKACIJI</t>
  </si>
  <si>
    <t>NETO FINANCIRANJE</t>
  </si>
  <si>
    <t>Otplata glavnice primljenih kredita i zajmova kod kreditnih i ostalih financijskih institucija u javnom sektoru</t>
  </si>
  <si>
    <t>Otplata glavnice primljenih kredita od kreditnih institucija u javnom sektoru</t>
  </si>
  <si>
    <t>-Hrvatska banka za obnovu i razvitak</t>
  </si>
  <si>
    <t>I. RAČUN FINANCIRANJA PREMA IZVORIMA FINANCIRANJA</t>
  </si>
  <si>
    <t>8.1.</t>
  </si>
  <si>
    <t>8.</t>
  </si>
  <si>
    <t>vjesniku Varaždinske županije".</t>
  </si>
  <si>
    <t>PREDSTAVNIČKA I IZVRŠNA TIJELA GRADA I MJESNA SAMOUPRAVA</t>
  </si>
  <si>
    <t>Rad predstavničkih i izvršnih tijela</t>
  </si>
  <si>
    <t>3</t>
  </si>
  <si>
    <t>32</t>
  </si>
  <si>
    <t>329</t>
  </si>
  <si>
    <t>3293</t>
  </si>
  <si>
    <t>3294</t>
  </si>
  <si>
    <t>3299</t>
  </si>
  <si>
    <t>38</t>
  </si>
  <si>
    <t>385</t>
  </si>
  <si>
    <t>324</t>
  </si>
  <si>
    <t>3241</t>
  </si>
  <si>
    <t>3291</t>
  </si>
  <si>
    <t>381</t>
  </si>
  <si>
    <t>3811</t>
  </si>
  <si>
    <t>Program političkih stranaka</t>
  </si>
  <si>
    <t>Rad političkih stranaka</t>
  </si>
  <si>
    <t>Gradsko vijeće i Gradonačelnik</t>
  </si>
  <si>
    <t xml:space="preserve">         Izvršenje rashoda i izdataka Proračuna po organizacijskoj i programskoj klasifikaciji, izvorima financiranja, utvrđuje se kako slijedi:</t>
  </si>
  <si>
    <t>Prihodi od pozitivnih tečajnih razlika i razlika zbog primjene valutne klauzule</t>
  </si>
  <si>
    <t>Pomoći proračunskim korisnicima drugih proračuna</t>
  </si>
  <si>
    <t>Kapitalne pomoći proračunskim korisnicima drugih proračuna</t>
  </si>
  <si>
    <t>Ostala nematerijalna proizvedena imovina</t>
  </si>
  <si>
    <t>4.6.</t>
  </si>
  <si>
    <t>Doprinos za šume</t>
  </si>
  <si>
    <t>4.9.</t>
  </si>
  <si>
    <t>Naknada za dodjelu grobnog mjesta</t>
  </si>
  <si>
    <t>GRADSKO VIJEĆE, GRADONAČELNIK</t>
  </si>
  <si>
    <t xml:space="preserve"> PREDSJEDNICA GRADSKOG </t>
  </si>
  <si>
    <t xml:space="preserve"> VIJEĆA IVANEC:</t>
  </si>
  <si>
    <t xml:space="preserve"> Ksenija Sedlar Đunđek, mag.oec.</t>
  </si>
  <si>
    <t>za 2019.</t>
  </si>
  <si>
    <t>Tekuće pomoći iz državnog proračuna temeljem prijenosa EU sredstava</t>
  </si>
  <si>
    <t>Subvencije trgovačkim društvima u javnom sektoru</t>
  </si>
  <si>
    <t>Ostala prirodna materijalna imovina</t>
  </si>
  <si>
    <t>Sportska i glazbena oprema</t>
  </si>
  <si>
    <t>Opće javne usluge koje nisu drugdje svrstane</t>
  </si>
  <si>
    <t>Starost</t>
  </si>
  <si>
    <t>016</t>
  </si>
  <si>
    <t>Razdjel  001</t>
  </si>
  <si>
    <t>Glava  00101</t>
  </si>
  <si>
    <t>Program  1000</t>
  </si>
  <si>
    <t>Aktivnost  A100001</t>
  </si>
  <si>
    <t>Izvor   1.1.</t>
  </si>
  <si>
    <t>Aktivnost  A100090</t>
  </si>
  <si>
    <t>Savjet mladih grada Ivanca</t>
  </si>
  <si>
    <t>Program  1001</t>
  </si>
  <si>
    <t>Aktivnost  A100005</t>
  </si>
  <si>
    <t>Razdjel  002</t>
  </si>
  <si>
    <t>UPRAVNI ODJEL ZA POSLOVE GRADONAČELNIKA</t>
  </si>
  <si>
    <t>Glava  00201</t>
  </si>
  <si>
    <t>Program  1003</t>
  </si>
  <si>
    <t>Financiranje osnovnih aktivnosti</t>
  </si>
  <si>
    <t>Aktivnost  A100006</t>
  </si>
  <si>
    <t>Redovna djelatnost</t>
  </si>
  <si>
    <t>31</t>
  </si>
  <si>
    <t>311</t>
  </si>
  <si>
    <t>Plaće (Bruto)</t>
  </si>
  <si>
    <t>3111</t>
  </si>
  <si>
    <t>312</t>
  </si>
  <si>
    <t>3121</t>
  </si>
  <si>
    <t>313</t>
  </si>
  <si>
    <t>3132</t>
  </si>
  <si>
    <t>Doprinosi za obvezno zdravstveno osiguranje</t>
  </si>
  <si>
    <t>3133</t>
  </si>
  <si>
    <t>Doprinosi za obvezno osiguranje u slučaju nezaposlenosti</t>
  </si>
  <si>
    <t>321</t>
  </si>
  <si>
    <t>3211</t>
  </si>
  <si>
    <t>3212</t>
  </si>
  <si>
    <t>3213</t>
  </si>
  <si>
    <t>Aktivnost  A100007</t>
  </si>
  <si>
    <t>Odnosi s javnošću, informiranje i promidžba</t>
  </si>
  <si>
    <t>323</t>
  </si>
  <si>
    <t>3233</t>
  </si>
  <si>
    <t>3237</t>
  </si>
  <si>
    <t>Aktivnost  A100009</t>
  </si>
  <si>
    <t>Aktivnosti vjerskih zajednica</t>
  </si>
  <si>
    <t>382</t>
  </si>
  <si>
    <t>3821</t>
  </si>
  <si>
    <t>Aktivnost  A100091</t>
  </si>
  <si>
    <t>Ivanečke novine</t>
  </si>
  <si>
    <t>Razdjel  003</t>
  </si>
  <si>
    <t>UPRAVNI ODJEL ZA LOKALNU SAMOUPRAVU, IMOVINU I JAVNU NABAVU</t>
  </si>
  <si>
    <t>Glava  00301</t>
  </si>
  <si>
    <t>Program  1004</t>
  </si>
  <si>
    <t>Aktivnost  A100010</t>
  </si>
  <si>
    <t>Izvor   5.1.</t>
  </si>
  <si>
    <t>Glava  00302</t>
  </si>
  <si>
    <t>VATROGASTVO, ZAŠTITA I SIGUROST</t>
  </si>
  <si>
    <t>Program  1005</t>
  </si>
  <si>
    <t>Protupožarna zaštita i sigurnost</t>
  </si>
  <si>
    <t>Aktivnost  A100011</t>
  </si>
  <si>
    <t>Vatrogasna zajednica</t>
  </si>
  <si>
    <t>3232</t>
  </si>
  <si>
    <t>3239</t>
  </si>
  <si>
    <t>3292</t>
  </si>
  <si>
    <t>Izvor   1.2.</t>
  </si>
  <si>
    <t>Aktivnost  A100012</t>
  </si>
  <si>
    <t>Sustav civilne zaštite</t>
  </si>
  <si>
    <t>4</t>
  </si>
  <si>
    <t>42</t>
  </si>
  <si>
    <t>422</t>
  </si>
  <si>
    <t>4227</t>
  </si>
  <si>
    <t>Glava  00303</t>
  </si>
  <si>
    <t>KULTURA</t>
  </si>
  <si>
    <t>Program  1006</t>
  </si>
  <si>
    <t>Javne potrebe u kulturi</t>
  </si>
  <si>
    <t>Aktivnost  A100013</t>
  </si>
  <si>
    <t>Djelatnost ustanova, udruga i građana</t>
  </si>
  <si>
    <t>Aktivnost  A100014</t>
  </si>
  <si>
    <t>Djelatnost knjižnice</t>
  </si>
  <si>
    <t>Korisnik   000001</t>
  </si>
  <si>
    <t>GRADSKA KNJIŽNICA I ČITAONICA "GUSTAV KRKLEC"</t>
  </si>
  <si>
    <t>322</t>
  </si>
  <si>
    <t>3221</t>
  </si>
  <si>
    <t>3223</t>
  </si>
  <si>
    <t>3225</t>
  </si>
  <si>
    <t>3231</t>
  </si>
  <si>
    <t>3234</t>
  </si>
  <si>
    <t>3295</t>
  </si>
  <si>
    <t>34</t>
  </si>
  <si>
    <t>343</t>
  </si>
  <si>
    <t>3431</t>
  </si>
  <si>
    <t>4221</t>
  </si>
  <si>
    <t>424</t>
  </si>
  <si>
    <t>4241</t>
  </si>
  <si>
    <t>Knjige</t>
  </si>
  <si>
    <t>Izvor   3.1.2.</t>
  </si>
  <si>
    <t>3224</t>
  </si>
  <si>
    <t>3227</t>
  </si>
  <si>
    <t>3238</t>
  </si>
  <si>
    <t>Izvor   5.1.2.</t>
  </si>
  <si>
    <t>Prihodi od drugih proračuna- proračunski korisnici</t>
  </si>
  <si>
    <t>Aktivnost  A100015</t>
  </si>
  <si>
    <t>Obilježavanje blagdana, spomendana i obljetnica</t>
  </si>
  <si>
    <t>Aktivnost  A100016</t>
  </si>
  <si>
    <t>Organizacija i održavanje kulturno zabavnih manifestacija</t>
  </si>
  <si>
    <t>Aktivnost  A100096</t>
  </si>
  <si>
    <t>Advent u Ivancu</t>
  </si>
  <si>
    <t>Kapitalni projekt  K100017</t>
  </si>
  <si>
    <t>Muzej planinarstva</t>
  </si>
  <si>
    <t>45</t>
  </si>
  <si>
    <t>451</t>
  </si>
  <si>
    <t>4511</t>
  </si>
  <si>
    <t>Izvor   5.1.1.</t>
  </si>
  <si>
    <t>Prihodi od drugih proračuna-grad</t>
  </si>
  <si>
    <t>Kapitalni projekt  K100084</t>
  </si>
  <si>
    <t>Otkup zbirke stalnog postava</t>
  </si>
  <si>
    <t>43</t>
  </si>
  <si>
    <t>431</t>
  </si>
  <si>
    <t>4312</t>
  </si>
  <si>
    <t>Glava  00304</t>
  </si>
  <si>
    <t>PROGRAMSKA DJELATNOST SPORTA</t>
  </si>
  <si>
    <t>Program  1007</t>
  </si>
  <si>
    <t>Javne potrebe u sportu</t>
  </si>
  <si>
    <t>Aktivnost  A100018</t>
  </si>
  <si>
    <t>Redovna djelatnost Zajednice sportskih udruga</t>
  </si>
  <si>
    <t>36</t>
  </si>
  <si>
    <t>Pomoći dane u inozemstvo i unutar općeg proračuna</t>
  </si>
  <si>
    <t>363</t>
  </si>
  <si>
    <t>Pomoći unutar općeg proračuna</t>
  </si>
  <si>
    <t>3631</t>
  </si>
  <si>
    <t>Tekuće pomoći unutar općeg proračuna</t>
  </si>
  <si>
    <t>Aktivnost  A100019</t>
  </si>
  <si>
    <t>Najam i održavanje objekata za aktivnost sportskih društva</t>
  </si>
  <si>
    <t>366</t>
  </si>
  <si>
    <t>3662</t>
  </si>
  <si>
    <t>Kapitalni projekt  K100008</t>
  </si>
  <si>
    <t>Rekreacijski centar Lančić Knapić</t>
  </si>
  <si>
    <t>41</t>
  </si>
  <si>
    <t>411</t>
  </si>
  <si>
    <t>4111</t>
  </si>
  <si>
    <t>421</t>
  </si>
  <si>
    <t>4214</t>
  </si>
  <si>
    <t>Izvor   7.1.</t>
  </si>
  <si>
    <t>Kapitalni projekt  K100092</t>
  </si>
  <si>
    <t>Pomoćno nogometno igralište u Salinovcu</t>
  </si>
  <si>
    <t>Glava  00305</t>
  </si>
  <si>
    <t>PREDŠKOLSKI ODGOJ I OBRAZOVANJE</t>
  </si>
  <si>
    <t>Program  1008</t>
  </si>
  <si>
    <t>Predškolski odgoj i obrazovanje</t>
  </si>
  <si>
    <t>Aktivnost  A100023</t>
  </si>
  <si>
    <t>Vrtić i predškola</t>
  </si>
  <si>
    <t>Korisnik   000002</t>
  </si>
  <si>
    <t>DJEČJI VRTIĆ "IVANČICE"</t>
  </si>
  <si>
    <t>Izvor   1.4.2.</t>
  </si>
  <si>
    <t>3113</t>
  </si>
  <si>
    <t>3222</t>
  </si>
  <si>
    <t>3236</t>
  </si>
  <si>
    <t>4223</t>
  </si>
  <si>
    <t>Izvor   6.1.2.</t>
  </si>
  <si>
    <t>Donacije od fizičkih osoba-proračunski korisnici</t>
  </si>
  <si>
    <t>Aktivnost  A100024</t>
  </si>
  <si>
    <t>Sufinanciranje boravka djece u vrtićima</t>
  </si>
  <si>
    <t>Aktivnost  A100025</t>
  </si>
  <si>
    <t>Otplata kredita za zgradu Dječjeg vrtića</t>
  </si>
  <si>
    <t>342</t>
  </si>
  <si>
    <t>Kamate za primljene kredite i zajmove</t>
  </si>
  <si>
    <t>3422</t>
  </si>
  <si>
    <t>Kamate za primljene kredite i zajmove od kreditnih i ostalih financijskih institucija u javnom sekto</t>
  </si>
  <si>
    <t>5</t>
  </si>
  <si>
    <t>54</t>
  </si>
  <si>
    <t>542</t>
  </si>
  <si>
    <t>Otplata glavnice primljenih kredita i zajmova od kreditnih i ostalih financijskih institucija u javn</t>
  </si>
  <si>
    <t>5422</t>
  </si>
  <si>
    <t>Kapitalni projekt  K100093</t>
  </si>
  <si>
    <t>Dogradnja objekta Dječjeg vrtića "Ivančice" Ivanec</t>
  </si>
  <si>
    <t>412</t>
  </si>
  <si>
    <t>4124</t>
  </si>
  <si>
    <t>Program  1009</t>
  </si>
  <si>
    <t>Javne potrebe iznad standarda u školstvu</t>
  </si>
  <si>
    <t>Aktivnost  A100026</t>
  </si>
  <si>
    <t>Potpore ustanovama i programima u školstvu</t>
  </si>
  <si>
    <t>37</t>
  </si>
  <si>
    <t>372</t>
  </si>
  <si>
    <t>3721</t>
  </si>
  <si>
    <t>3722</t>
  </si>
  <si>
    <t>Aktivnost  A100027</t>
  </si>
  <si>
    <t>Studentske stipendije</t>
  </si>
  <si>
    <t>Aktivnost  A100028</t>
  </si>
  <si>
    <t>Adaptacija škola</t>
  </si>
  <si>
    <t>3632</t>
  </si>
  <si>
    <t>Kapitalne pomoći unutar općeg proračuna</t>
  </si>
  <si>
    <t>Glava  00306</t>
  </si>
  <si>
    <t>SOCIJALNA SKRB</t>
  </si>
  <si>
    <t>Program  1010</t>
  </si>
  <si>
    <t>Program socijalne skrbi i novčanih pomoći</t>
  </si>
  <si>
    <t>Aktivnost  A100029</t>
  </si>
  <si>
    <t>Naknade za sufinanciranje boravka i obroka djece</t>
  </si>
  <si>
    <t>Aktivnost  A100030</t>
  </si>
  <si>
    <t>Socijalne potpore</t>
  </si>
  <si>
    <t>Aktivnost  A100031</t>
  </si>
  <si>
    <t>Pomoć obiteljima i pojedincima</t>
  </si>
  <si>
    <t>Aktivnost  A100032</t>
  </si>
  <si>
    <t>Socijalno-humanitarne udruge i programi</t>
  </si>
  <si>
    <t>Glava  00307</t>
  </si>
  <si>
    <t>CIVILNO DRUŠTVO</t>
  </si>
  <si>
    <t>Program  1011</t>
  </si>
  <si>
    <t>Javne potrebe ostalih udruga građana</t>
  </si>
  <si>
    <t>Aktivnost  A100033</t>
  </si>
  <si>
    <t>Djelatnost udruga građana, fundacija i ustanova</t>
  </si>
  <si>
    <t>Glava  00308</t>
  </si>
  <si>
    <t>UPRAVLJANJE ZGRADAMA I PROSTORIMA U VLASNIŠTVU GRADA</t>
  </si>
  <si>
    <t>Program  1012</t>
  </si>
  <si>
    <t>Upravljanje zgradama i prostorima u vlasništvu grada</t>
  </si>
  <si>
    <t>Aktivnost  A100034</t>
  </si>
  <si>
    <t>Redovna djelatnost vezana uz zgrade i prostore</t>
  </si>
  <si>
    <t>4212</t>
  </si>
  <si>
    <t>Kapitalni projekt  K100020</t>
  </si>
  <si>
    <t>Uređenje društvenog doma u Jerovcu Gornjem</t>
  </si>
  <si>
    <t>Izvor   5.1.3</t>
  </si>
  <si>
    <t>Prihodi od EU sredstava</t>
  </si>
  <si>
    <t>Kapitalni projekt  K100035</t>
  </si>
  <si>
    <t>Izgradnja društvenog doma Kaniža</t>
  </si>
  <si>
    <t>Kapitalni projekt  K100036</t>
  </si>
  <si>
    <t>Izgradnja društvenog doma Osečka</t>
  </si>
  <si>
    <t>Kapitalni projekt  K100037</t>
  </si>
  <si>
    <t>Izgradnja društvenog doma Vuglovec-Gečkovec</t>
  </si>
  <si>
    <t>Kapitalni projekt  K100038</t>
  </si>
  <si>
    <t>Izgradnja društvenog doma Škriljevec</t>
  </si>
  <si>
    <t>Kapitalni projekt  K100039</t>
  </si>
  <si>
    <t>Adaptacija prostora u ulici Vladimira Nazora</t>
  </si>
  <si>
    <t>Kapitalni projekt  K100079</t>
  </si>
  <si>
    <t>Uređenje prostora u ulici Lj. Gaja (braniteljska zgrada)</t>
  </si>
  <si>
    <t>Kapitalni projekt  K100080</t>
  </si>
  <si>
    <t>Uređenje društvenih prostorija u Jerovcu Donjem</t>
  </si>
  <si>
    <t>Kapitalni projekt  K100094</t>
  </si>
  <si>
    <t>Energetska obnova stare škole u Salinovcu</t>
  </si>
  <si>
    <t>Kapitalni projekt  K100095</t>
  </si>
  <si>
    <t>Klub za mlade</t>
  </si>
  <si>
    <t>Glava  00309</t>
  </si>
  <si>
    <t>STANOVANJE</t>
  </si>
  <si>
    <t>Program  1013</t>
  </si>
  <si>
    <t>Aktivnost  A100040</t>
  </si>
  <si>
    <t>Upravljanje stambenim prostorom u vlasništvu grada</t>
  </si>
  <si>
    <t>4211</t>
  </si>
  <si>
    <t>Razdjel  004</t>
  </si>
  <si>
    <t>UPRAVNI ODJEL ZA URBANIZAM, KOMUNALNE POSLOVE I ZAŠTITU OKOLIŠA</t>
  </si>
  <si>
    <t>Glava  00401</t>
  </si>
  <si>
    <t>Program  1014</t>
  </si>
  <si>
    <t>Aktivnost  A100041</t>
  </si>
  <si>
    <t>Glava  00402</t>
  </si>
  <si>
    <t>KOMUNALNA DJELATNOST ODRŽAVANJA</t>
  </si>
  <si>
    <t>Program  1015</t>
  </si>
  <si>
    <t>Održavanje komunalne infrastrukture</t>
  </si>
  <si>
    <t>Aktivnost  A100043</t>
  </si>
  <si>
    <t>Izvor   4.5.</t>
  </si>
  <si>
    <t>Aktivnost  A100044</t>
  </si>
  <si>
    <t>Održavanje nerazvrstanih cesta</t>
  </si>
  <si>
    <t>Izvor   4.6.</t>
  </si>
  <si>
    <t>Aktivnost  A100045</t>
  </si>
  <si>
    <t>Održavanje javne rasvjete</t>
  </si>
  <si>
    <t>Izvor   1.3.</t>
  </si>
  <si>
    <t>Aktivnost  A100046</t>
  </si>
  <si>
    <t>Aktivnost  A100048</t>
  </si>
  <si>
    <t>Aktivnost  A100049</t>
  </si>
  <si>
    <t>Aktivnost  A100050</t>
  </si>
  <si>
    <t>Sanacija divljih deponija</t>
  </si>
  <si>
    <t>Aktivnost  A100051</t>
  </si>
  <si>
    <t>Održavanje cesta i javnih površina u gospodarskim zonama</t>
  </si>
  <si>
    <t>Aktivnost  A100087</t>
  </si>
  <si>
    <t>Čišćenje potoka i kanala</t>
  </si>
  <si>
    <t>Glava  00403</t>
  </si>
  <si>
    <t>IZGRADNJA KOMUNALNE INFRASTRUKTURE</t>
  </si>
  <si>
    <t>Program  1016</t>
  </si>
  <si>
    <t>Kapitalni projekt  K100052</t>
  </si>
  <si>
    <t>Uređenje dječjih igrališta</t>
  </si>
  <si>
    <t>426</t>
  </si>
  <si>
    <t>4264</t>
  </si>
  <si>
    <t>Izvor   4.1.</t>
  </si>
  <si>
    <t>Naknada za legalizaciju</t>
  </si>
  <si>
    <t>Izvor   4.2.</t>
  </si>
  <si>
    <t>Kapitalni projekt  K100053</t>
  </si>
  <si>
    <t>Izgradnja i uređenje prometnih površina</t>
  </si>
  <si>
    <t>386</t>
  </si>
  <si>
    <t>3861</t>
  </si>
  <si>
    <t>Kapitalne pomoći kreditnim i ostalim financijskim institucijama te trgovačkim društvima u javnom sek</t>
  </si>
  <si>
    <t>4213</t>
  </si>
  <si>
    <t>Ceste, željeznice i ostali prometni objekti</t>
  </si>
  <si>
    <t>Izvor   4.3.</t>
  </si>
  <si>
    <t>Izvor   4.4.</t>
  </si>
  <si>
    <t>Naknada za korištenje deponije</t>
  </si>
  <si>
    <t>Izvor   4.7.</t>
  </si>
  <si>
    <t>Izvor   4.8.</t>
  </si>
  <si>
    <t>Prihodi od komunalnog opremanja u P.zoni</t>
  </si>
  <si>
    <t>Kapitalni projekt  K100055</t>
  </si>
  <si>
    <t>Javna rasvjeta</t>
  </si>
  <si>
    <t>Kapitalni projekt  K100056</t>
  </si>
  <si>
    <t>Uređenje groblja</t>
  </si>
  <si>
    <t>Izvor   4.9.</t>
  </si>
  <si>
    <t>Kapitalni projekt  K100057</t>
  </si>
  <si>
    <t>Uređenje trgova i parkova</t>
  </si>
  <si>
    <t>Kapitalni projekt  K100058</t>
  </si>
  <si>
    <t>Gradnja građevina i nabava opreme za gospodarenje otpadom</t>
  </si>
  <si>
    <t>Kapitalni projekt  K100088</t>
  </si>
  <si>
    <t>Odvodnja i pročišćavanje otpadnih voda</t>
  </si>
  <si>
    <t>Kapitalni projekt  K100098</t>
  </si>
  <si>
    <t>Bežićni internet</t>
  </si>
  <si>
    <t>4222</t>
  </si>
  <si>
    <t>Glava  00405</t>
  </si>
  <si>
    <t>URBANIZAM</t>
  </si>
  <si>
    <t>Program  1018</t>
  </si>
  <si>
    <t>Urbanizam</t>
  </si>
  <si>
    <t>Kapitalni projekt  K100060</t>
  </si>
  <si>
    <t>Urbanizam i stanje u prostoru</t>
  </si>
  <si>
    <t>4262</t>
  </si>
  <si>
    <t>4263</t>
  </si>
  <si>
    <t>Izvor   1.5.</t>
  </si>
  <si>
    <t>Prihodi od kazna i prisilne naplate</t>
  </si>
  <si>
    <t>Glava  00406</t>
  </si>
  <si>
    <t>ZAŠTITA OKOLIŠA</t>
  </si>
  <si>
    <t>Program  1019</t>
  </si>
  <si>
    <t>Aktivnost  A100061</t>
  </si>
  <si>
    <t>Izvor   3.1.1.</t>
  </si>
  <si>
    <t>Prihodi od obavljanja vlastitih djelatnosti- grad</t>
  </si>
  <si>
    <t>Aktivnost  A100062</t>
  </si>
  <si>
    <t>Deratizacija</t>
  </si>
  <si>
    <t>Aktivnost  A100064</t>
  </si>
  <si>
    <t>Akcija zelena čistka</t>
  </si>
  <si>
    <t>Aktivnost  A100081</t>
  </si>
  <si>
    <t>Skupljanje i zbrinjavanje lešina životinja s javnih površina</t>
  </si>
  <si>
    <t>Aktivnost  A100082</t>
  </si>
  <si>
    <t>Poslovi hvatanja, skupljanja i zbrinjavanja napuštenih i izgubljenih životinja</t>
  </si>
  <si>
    <t>Aktivnost  A100085</t>
  </si>
  <si>
    <t>Nabava opreme za odvojeno prikupljanje otpada</t>
  </si>
  <si>
    <t>Aktivnost  A100086</t>
  </si>
  <si>
    <t>Izobrazno-informativne aktivnosti o održivom gospodarenju otpadom</t>
  </si>
  <si>
    <t>Aktivnost  A100089</t>
  </si>
  <si>
    <t>Dezinsekcija</t>
  </si>
  <si>
    <t>Razdjel  005</t>
  </si>
  <si>
    <t>UPRAVNI ODJEL ZA PRORAČUN, FINANCIJE I GOSPODARSTVO</t>
  </si>
  <si>
    <t>Glava  00501</t>
  </si>
  <si>
    <t>Program  1020</t>
  </si>
  <si>
    <t>Aktivnost  A100066</t>
  </si>
  <si>
    <t>Aktivnost  A100067</t>
  </si>
  <si>
    <t>3235</t>
  </si>
  <si>
    <t>3822</t>
  </si>
  <si>
    <t>Kapitalne donacije građanima i kućanstvima</t>
  </si>
  <si>
    <t>383</t>
  </si>
  <si>
    <t>3831</t>
  </si>
  <si>
    <t>Aktivnost  A100068</t>
  </si>
  <si>
    <t>3432</t>
  </si>
  <si>
    <t>Negativne tečajne razlike i razlike zbog primjene valutne klauzule</t>
  </si>
  <si>
    <t>3433</t>
  </si>
  <si>
    <t>3434</t>
  </si>
  <si>
    <t>Aktivnost  A100069</t>
  </si>
  <si>
    <t>Nabava opreme</t>
  </si>
  <si>
    <t>4123</t>
  </si>
  <si>
    <t>Glava  00502</t>
  </si>
  <si>
    <t>GOSPODARSTVO</t>
  </si>
  <si>
    <t>Program  1022</t>
  </si>
  <si>
    <t>Programi potpora poduzetništvu</t>
  </si>
  <si>
    <t>Aktivnost  A100071</t>
  </si>
  <si>
    <t>Poticanje razvoja poduzetništva</t>
  </si>
  <si>
    <t>Aktivnost  A100072</t>
  </si>
  <si>
    <t>Poslovna zona Ivanec</t>
  </si>
  <si>
    <t>Aktivnost  A100073</t>
  </si>
  <si>
    <t>Gospodarski sajam</t>
  </si>
  <si>
    <t>Aktivnost  A100074</t>
  </si>
  <si>
    <t>Projektni ured grada Ivanca</t>
  </si>
  <si>
    <t>35</t>
  </si>
  <si>
    <t>Aktivnost  A100088</t>
  </si>
  <si>
    <t>Recertifikacija gradova s povoljnim poslovnim okruženjem</t>
  </si>
  <si>
    <t>Program  1023</t>
  </si>
  <si>
    <t>Programi razvoja turizma</t>
  </si>
  <si>
    <t>Aktivnost  A100022</t>
  </si>
  <si>
    <t>Aktivnost  A100075</t>
  </si>
  <si>
    <t>Djelatnost Turističke zajednice</t>
  </si>
  <si>
    <t>Kapitalni projekt  K100087</t>
  </si>
  <si>
    <t>Centar za posjetitelje</t>
  </si>
  <si>
    <t>Program  1024</t>
  </si>
  <si>
    <t>Poljoprivreda</t>
  </si>
  <si>
    <t>Aktivnost  A100076</t>
  </si>
  <si>
    <t>Sufinanciranje programa i projekata u poljoprivredi</t>
  </si>
  <si>
    <t>352</t>
  </si>
  <si>
    <t>Subvencije trgovačkim društvima, poljoprivrednicima i obrtnicima izvan javnog sektora</t>
  </si>
  <si>
    <t>3523</t>
  </si>
  <si>
    <t>Program  1025</t>
  </si>
  <si>
    <t>Šumarstvo</t>
  </si>
  <si>
    <t>Aktivnost  A100077</t>
  </si>
  <si>
    <t>Centar za urbane i privatne šume</t>
  </si>
  <si>
    <t>4.1.</t>
  </si>
  <si>
    <t>4.4.</t>
  </si>
  <si>
    <t xml:space="preserve">za 2020. </t>
  </si>
  <si>
    <t>za 2020.</t>
  </si>
  <si>
    <t>2020./2019.</t>
  </si>
  <si>
    <t>Prihodi od prodaje prijevoznih sredstava</t>
  </si>
  <si>
    <t>Prijevozna sredstva u cestovnom prometu</t>
  </si>
  <si>
    <t>Tekuće pomoći proračunskim korisnicima drugih proračuna</t>
  </si>
  <si>
    <t>052</t>
  </si>
  <si>
    <t>Gospodarenje otpadnim vodama</t>
  </si>
  <si>
    <t>063</t>
  </si>
  <si>
    <t>Opskrba vodom</t>
  </si>
  <si>
    <t>Klasa: 400-06/21-01/02</t>
  </si>
  <si>
    <t xml:space="preserve">       Odluka o izvršenju Proračuna Grada Ivanca za 2020. godinu stupa na snagu osmog dana od dana objave u  "Službenom </t>
  </si>
  <si>
    <t>za 2020.g.</t>
  </si>
  <si>
    <t>Prihodi od obavljanja vlastitih djelatnosti- proračunski kor</t>
  </si>
  <si>
    <t>Tekući projekt  T100099</t>
  </si>
  <si>
    <t>Gospodari sjevernih obronaka Ivanščice</t>
  </si>
  <si>
    <t>Prihodi od administrativnih (upravnih) pristojbi- proračunsk</t>
  </si>
  <si>
    <t>4261</t>
  </si>
  <si>
    <t>Istraživanje rudnih bogatstava</t>
  </si>
  <si>
    <t>Kapitalni projekt  K100100</t>
  </si>
  <si>
    <t>Izgradnja dječjeg vrtića u Radovanu</t>
  </si>
  <si>
    <t>3661</t>
  </si>
  <si>
    <t>Izvor   6.1.1.</t>
  </si>
  <si>
    <t>Donacije od fizičkih osoba-grad</t>
  </si>
  <si>
    <t>Kapitalni projekt  K100101</t>
  </si>
  <si>
    <t>Energetska obnova društvenog doma Punikve</t>
  </si>
  <si>
    <t>Prihodi od obavljanja vlastitih djelatnosti- proračunski korisnici</t>
  </si>
  <si>
    <t>Održavanje javnih zelenih površina</t>
  </si>
  <si>
    <t>Prigodno uređenje grada</t>
  </si>
  <si>
    <t>Održavanje igrališta, igrališta za djecu i opreme</t>
  </si>
  <si>
    <t>Održavanje groblja i krematorija unutar groblja</t>
  </si>
  <si>
    <t>Aktivnost  A100102</t>
  </si>
  <si>
    <t>Održavanje javnih površina na kojima nije dopušten promet motornih vozila</t>
  </si>
  <si>
    <t>Aktivnost  A100103</t>
  </si>
  <si>
    <t>Održavanje građevina javne odvodnje oborinskih voda</t>
  </si>
  <si>
    <t>Aktivnost  A100104</t>
  </si>
  <si>
    <t>Održavanje građevina, uređaja i predmeta javne namjene</t>
  </si>
  <si>
    <t>Aktivnost  A100105</t>
  </si>
  <si>
    <t>Održavanje čistoće javnih površina</t>
  </si>
  <si>
    <t>Program građenja objekata i uređaja komunalne infrastrukture</t>
  </si>
  <si>
    <t>Kapitalni projekt  K100106</t>
  </si>
  <si>
    <t>Javna vodoopskrba</t>
  </si>
  <si>
    <t>Aktivnost  A100107</t>
  </si>
  <si>
    <t>Energetska obnova obiteljskih kuća</t>
  </si>
  <si>
    <t>423</t>
  </si>
  <si>
    <t>Prijevozna sredstva</t>
  </si>
  <si>
    <t>4231</t>
  </si>
  <si>
    <t>Pojavnost grada Ivanca i ivanečkog kraja</t>
  </si>
  <si>
    <t>Urbroj: 2186/12-04/16-21/6</t>
  </si>
  <si>
    <t>Ivanec, 15. ožujka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</si>
</sst>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6" formatCode="#,##0.0"/>
    <numFmt numFmtId="167" formatCode="0.0"/>
    <numFmt numFmtId="171" formatCode="[$-1041A]#,##0.00;\-\ #,##0.00"/>
  </numFmts>
  <fonts count="20" x14ac:knownFonts="1">
    <font>
      <sz val="10"/>
      <name val="Arial"/>
      <charset val="238"/>
    </font>
    <font>
      <b/>
      <sz val="10"/>
      <name val="Arial"/>
      <family val="2"/>
      <charset val="238"/>
    </font>
    <font>
      <b/>
      <sz val="10"/>
      <color indexed="9"/>
      <name val="Arial"/>
      <family val="2"/>
      <charset val="238"/>
    </font>
    <font>
      <b/>
      <sz val="9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1"/>
      <name val="Arial"/>
      <family val="2"/>
      <charset val="238"/>
    </font>
    <font>
      <b/>
      <sz val="12"/>
      <name val="Arial"/>
      <family val="2"/>
      <charset val="238"/>
    </font>
    <font>
      <b/>
      <sz val="11"/>
      <name val="Arial"/>
      <family val="2"/>
      <charset val="238"/>
    </font>
    <font>
      <b/>
      <sz val="11"/>
      <color indexed="9"/>
      <name val="Arial"/>
      <family val="2"/>
      <charset val="238"/>
    </font>
    <font>
      <b/>
      <sz val="10"/>
      <name val="Arial"/>
      <family val="2"/>
      <charset val="238"/>
    </font>
    <font>
      <i/>
      <sz val="11"/>
      <name val="Arial"/>
      <family val="2"/>
      <charset val="238"/>
    </font>
    <font>
      <sz val="11"/>
      <color rgb="FF000000"/>
      <name val="Calibri"/>
      <family val="2"/>
      <scheme val="minor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i/>
      <sz val="11"/>
      <color theme="1"/>
      <name val="Arial"/>
      <family val="2"/>
      <charset val="238"/>
    </font>
    <font>
      <sz val="11"/>
      <color rgb="FF000000"/>
      <name val="Arial"/>
      <family val="2"/>
      <charset val="238"/>
    </font>
    <font>
      <b/>
      <sz val="11"/>
      <color rgb="FF000000"/>
      <name val="Arial"/>
      <family val="2"/>
      <charset val="238"/>
    </font>
    <font>
      <b/>
      <i/>
      <sz val="11"/>
      <color theme="1"/>
      <name val="Arial"/>
      <family val="2"/>
      <charset val="238"/>
    </font>
    <font>
      <b/>
      <sz val="11"/>
      <color rgb="FFFFFFFF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rgb="FF000080"/>
        <bgColor rgb="FF000080"/>
      </patternFill>
    </fill>
    <fill>
      <patternFill patternType="solid">
        <fgColor rgb="FF0000CE"/>
        <bgColor rgb="FF0000CE"/>
      </patternFill>
    </fill>
    <fill>
      <patternFill patternType="solid">
        <fgColor rgb="FFC1C1FF"/>
        <bgColor rgb="FFC1C1FF"/>
      </patternFill>
    </fill>
    <fill>
      <patternFill patternType="solid">
        <fgColor rgb="FFE1E1FF"/>
        <bgColor rgb="FFE1E1FF"/>
      </patternFill>
    </fill>
    <fill>
      <patternFill patternType="solid">
        <fgColor rgb="FFFEDE01"/>
        <bgColor rgb="FFFEDE01"/>
      </patternFill>
    </fill>
    <fill>
      <patternFill patternType="solid">
        <fgColor rgb="FFA3C9B9"/>
        <bgColor rgb="FFA3C9B9"/>
      </patternFill>
    </fill>
    <fill>
      <patternFill patternType="solid">
        <fgColor rgb="FFFFFFFF"/>
        <bgColor rgb="FFFFFFFF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</borders>
  <cellStyleXfs count="2">
    <xf numFmtId="0" fontId="0" fillId="0" borderId="0"/>
    <xf numFmtId="0" fontId="12" fillId="0" borderId="0"/>
  </cellStyleXfs>
  <cellXfs count="185">
    <xf numFmtId="0" fontId="0" fillId="0" borderId="0" xfId="0"/>
    <xf numFmtId="0" fontId="2" fillId="2" borderId="0" xfId="0" applyFont="1" applyFill="1"/>
    <xf numFmtId="4" fontId="2" fillId="2" borderId="0" xfId="0" applyNumberFormat="1" applyFont="1" applyFill="1"/>
    <xf numFmtId="0" fontId="1" fillId="0" borderId="1" xfId="0" applyFont="1" applyFill="1" applyBorder="1"/>
    <xf numFmtId="0" fontId="1" fillId="0" borderId="2" xfId="0" applyFont="1" applyFill="1" applyBorder="1"/>
    <xf numFmtId="0" fontId="7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0" xfId="0" applyFont="1"/>
    <xf numFmtId="0" fontId="1" fillId="0" borderId="2" xfId="0" applyFont="1" applyFill="1" applyBorder="1" applyAlignment="1">
      <alignment wrapText="1"/>
    </xf>
    <xf numFmtId="0" fontId="1" fillId="0" borderId="2" xfId="0" applyFont="1" applyFill="1" applyBorder="1" applyAlignment="1">
      <alignment vertical="center" wrapText="1"/>
    </xf>
    <xf numFmtId="10" fontId="2" fillId="2" borderId="0" xfId="0" applyNumberFormat="1" applyFont="1" applyFill="1"/>
    <xf numFmtId="0" fontId="6" fillId="0" borderId="0" xfId="0" applyFont="1" applyAlignment="1">
      <alignment horizontal="right"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center" vertical="center" wrapText="1"/>
    </xf>
    <xf numFmtId="4" fontId="8" fillId="0" borderId="3" xfId="0" applyNumberFormat="1" applyFont="1" applyBorder="1" applyAlignment="1">
      <alignment horizontal="center" vertical="center" wrapText="1"/>
    </xf>
    <xf numFmtId="4" fontId="8" fillId="0" borderId="3" xfId="0" applyNumberFormat="1" applyFont="1" applyBorder="1" applyAlignment="1">
      <alignment horizontal="right" vertical="center" wrapText="1"/>
    </xf>
    <xf numFmtId="0" fontId="8" fillId="0" borderId="0" xfId="0" applyFont="1" applyAlignment="1">
      <alignment vertical="center" wrapText="1"/>
    </xf>
    <xf numFmtId="0" fontId="9" fillId="0" borderId="0" xfId="0" applyFont="1" applyFill="1"/>
    <xf numFmtId="0" fontId="6" fillId="0" borderId="0" xfId="0" applyFont="1" applyFill="1"/>
    <xf numFmtId="0" fontId="9" fillId="0" borderId="0" xfId="0" applyFont="1" applyFill="1" applyAlignment="1">
      <alignment vertical="center"/>
    </xf>
    <xf numFmtId="4" fontId="9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6" fillId="0" borderId="0" xfId="0" applyFont="1"/>
    <xf numFmtId="0" fontId="9" fillId="3" borderId="0" xfId="0" applyFont="1" applyFill="1" applyAlignment="1">
      <alignment horizontal="left" wrapText="1"/>
    </xf>
    <xf numFmtId="0" fontId="9" fillId="3" borderId="0" xfId="0" applyFont="1" applyFill="1" applyAlignment="1">
      <alignment wrapText="1"/>
    </xf>
    <xf numFmtId="4" fontId="9" fillId="3" borderId="0" xfId="0" applyNumberFormat="1" applyFont="1" applyFill="1" applyAlignment="1">
      <alignment wrapText="1"/>
    </xf>
    <xf numFmtId="0" fontId="13" fillId="0" borderId="0" xfId="0" applyFont="1" applyAlignment="1">
      <alignment horizontal="left" wrapText="1"/>
    </xf>
    <xf numFmtId="0" fontId="13" fillId="0" borderId="0" xfId="0" applyFont="1" applyAlignment="1">
      <alignment wrapText="1"/>
    </xf>
    <xf numFmtId="4" fontId="13" fillId="0" borderId="0" xfId="0" applyNumberFormat="1" applyFont="1" applyAlignment="1">
      <alignment wrapText="1"/>
    </xf>
    <xf numFmtId="0" fontId="8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14" fillId="0" borderId="0" xfId="0" applyFont="1" applyAlignment="1">
      <alignment horizontal="left" wrapText="1"/>
    </xf>
    <xf numFmtId="0" fontId="14" fillId="0" borderId="0" xfId="0" applyFont="1" applyAlignment="1">
      <alignment wrapText="1"/>
    </xf>
    <xf numFmtId="4" fontId="6" fillId="0" borderId="0" xfId="0" applyNumberFormat="1" applyFont="1" applyAlignment="1">
      <alignment wrapText="1"/>
    </xf>
    <xf numFmtId="4" fontId="14" fillId="0" borderId="0" xfId="0" applyNumberFormat="1" applyFont="1" applyAlignment="1">
      <alignment wrapText="1"/>
    </xf>
    <xf numFmtId="4" fontId="8" fillId="0" borderId="0" xfId="0" applyNumberFormat="1" applyFont="1" applyAlignment="1">
      <alignment wrapText="1"/>
    </xf>
    <xf numFmtId="0" fontId="6" fillId="0" borderId="0" xfId="0" applyFont="1" applyAlignment="1">
      <alignment horizontal="left" wrapText="1"/>
    </xf>
    <xf numFmtId="0" fontId="8" fillId="0" borderId="0" xfId="0" applyFont="1" applyAlignment="1">
      <alignment horizontal="left" wrapText="1"/>
    </xf>
    <xf numFmtId="0" fontId="4" fillId="0" borderId="0" xfId="0" applyFont="1" applyAlignment="1">
      <alignment horizontal="center" vertical="center" wrapText="1"/>
    </xf>
    <xf numFmtId="0" fontId="9" fillId="2" borderId="0" xfId="0" applyFont="1" applyFill="1"/>
    <xf numFmtId="0" fontId="8" fillId="0" borderId="5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vertical="center"/>
    </xf>
    <xf numFmtId="0" fontId="9" fillId="2" borderId="0" xfId="0" applyNumberFormat="1" applyFont="1" applyFill="1" applyAlignment="1">
      <alignment vertical="center"/>
    </xf>
    <xf numFmtId="0" fontId="9" fillId="0" borderId="0" xfId="0" applyNumberFormat="1" applyFont="1" applyFill="1" applyAlignment="1">
      <alignment vertical="center"/>
    </xf>
    <xf numFmtId="167" fontId="8" fillId="0" borderId="3" xfId="0" applyNumberFormat="1" applyFont="1" applyBorder="1" applyAlignment="1">
      <alignment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vertical="center" wrapText="1"/>
    </xf>
    <xf numFmtId="0" fontId="8" fillId="0" borderId="0" xfId="0" applyNumberFormat="1" applyFont="1" applyBorder="1" applyAlignment="1">
      <alignment vertical="center" wrapText="1"/>
    </xf>
    <xf numFmtId="0" fontId="9" fillId="3" borderId="0" xfId="0" applyNumberFormat="1" applyFont="1" applyFill="1" applyAlignment="1">
      <alignment wrapText="1"/>
    </xf>
    <xf numFmtId="0" fontId="8" fillId="0" borderId="0" xfId="0" applyFont="1"/>
    <xf numFmtId="49" fontId="15" fillId="0" borderId="0" xfId="0" applyNumberFormat="1" applyFont="1" applyAlignment="1">
      <alignment wrapText="1"/>
    </xf>
    <xf numFmtId="4" fontId="15" fillId="0" borderId="0" xfId="0" applyNumberFormat="1" applyFont="1" applyAlignment="1">
      <alignment wrapText="1"/>
    </xf>
    <xf numFmtId="0" fontId="6" fillId="0" borderId="0" xfId="0" applyNumberFormat="1" applyFont="1"/>
    <xf numFmtId="167" fontId="9" fillId="2" borderId="0" xfId="0" applyNumberFormat="1" applyFont="1" applyFill="1"/>
    <xf numFmtId="167" fontId="9" fillId="0" borderId="0" xfId="0" applyNumberFormat="1" applyFont="1" applyFill="1"/>
    <xf numFmtId="167" fontId="8" fillId="0" borderId="3" xfId="0" applyNumberFormat="1" applyFont="1" applyBorder="1" applyAlignment="1">
      <alignment horizontal="right" vertical="center" wrapText="1"/>
    </xf>
    <xf numFmtId="167" fontId="6" fillId="0" borderId="0" xfId="0" applyNumberFormat="1" applyFont="1" applyFill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167" fontId="8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/>
    <xf numFmtId="167" fontId="8" fillId="0" borderId="0" xfId="0" applyNumberFormat="1" applyFont="1" applyFill="1"/>
    <xf numFmtId="167" fontId="9" fillId="3" borderId="0" xfId="0" applyNumberFormat="1" applyFont="1" applyFill="1" applyAlignment="1">
      <alignment wrapText="1"/>
    </xf>
    <xf numFmtId="0" fontId="9" fillId="0" borderId="0" xfId="0" applyFont="1" applyFill="1" applyAlignment="1">
      <alignment horizontal="left" wrapText="1"/>
    </xf>
    <xf numFmtId="0" fontId="9" fillId="0" borderId="0" xfId="0" applyFont="1" applyFill="1" applyAlignment="1">
      <alignment wrapText="1"/>
    </xf>
    <xf numFmtId="4" fontId="9" fillId="0" borderId="0" xfId="0" applyNumberFormat="1" applyFont="1" applyFill="1" applyAlignment="1">
      <alignment wrapText="1"/>
    </xf>
    <xf numFmtId="167" fontId="9" fillId="0" borderId="0" xfId="0" applyNumberFormat="1" applyFont="1" applyFill="1" applyAlignment="1">
      <alignment wrapText="1"/>
    </xf>
    <xf numFmtId="167" fontId="8" fillId="0" borderId="0" xfId="0" applyNumberFormat="1" applyFont="1" applyBorder="1" applyAlignment="1">
      <alignment horizontal="right" vertical="center" wrapText="1"/>
    </xf>
    <xf numFmtId="167" fontId="6" fillId="0" borderId="0" xfId="0" applyNumberFormat="1" applyFont="1" applyBorder="1" applyAlignment="1">
      <alignment horizontal="right" vertical="center" wrapText="1"/>
    </xf>
    <xf numFmtId="167" fontId="8" fillId="0" borderId="0" xfId="0" applyNumberFormat="1" applyFont="1" applyAlignment="1">
      <alignment wrapText="1"/>
    </xf>
    <xf numFmtId="167" fontId="6" fillId="0" borderId="0" xfId="0" applyNumberFormat="1" applyFont="1" applyAlignment="1">
      <alignment wrapText="1"/>
    </xf>
    <xf numFmtId="0" fontId="6" fillId="0" borderId="5" xfId="0" applyFont="1" applyFill="1" applyBorder="1" applyAlignment="1">
      <alignment horizontal="left" wrapText="1"/>
    </xf>
    <xf numFmtId="0" fontId="6" fillId="0" borderId="5" xfId="0" applyFont="1" applyFill="1" applyBorder="1" applyAlignment="1">
      <alignment wrapText="1"/>
    </xf>
    <xf numFmtId="4" fontId="6" fillId="0" borderId="5" xfId="0" applyNumberFormat="1" applyFont="1" applyFill="1" applyBorder="1" applyAlignment="1">
      <alignment wrapText="1"/>
    </xf>
    <xf numFmtId="4" fontId="6" fillId="0" borderId="5" xfId="0" applyNumberFormat="1" applyFont="1" applyBorder="1"/>
    <xf numFmtId="167" fontId="6" fillId="0" borderId="5" xfId="0" applyNumberFormat="1" applyFont="1" applyBorder="1"/>
    <xf numFmtId="167" fontId="6" fillId="0" borderId="0" xfId="0" applyNumberFormat="1" applyFont="1"/>
    <xf numFmtId="0" fontId="10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6" xfId="0" applyNumberFormat="1" applyBorder="1" applyAlignment="1">
      <alignment vertical="top" wrapText="1"/>
    </xf>
    <xf numFmtId="0" fontId="0" fillId="0" borderId="7" xfId="0" applyNumberFormat="1" applyBorder="1" applyAlignment="1">
      <alignment vertical="top" wrapText="1"/>
    </xf>
    <xf numFmtId="0" fontId="10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7" xfId="0" applyNumberFormat="1" applyBorder="1" applyAlignment="1">
      <alignment horizontal="center" vertical="top" wrapText="1"/>
    </xf>
    <xf numFmtId="0" fontId="0" fillId="0" borderId="8" xfId="0" applyNumberFormat="1" applyBorder="1" applyAlignment="1">
      <alignment horizontal="center" vertical="top" wrapText="1"/>
    </xf>
    <xf numFmtId="4" fontId="8" fillId="0" borderId="0" xfId="0" applyNumberFormat="1" applyFont="1" applyFill="1"/>
    <xf numFmtId="4" fontId="6" fillId="0" borderId="0" xfId="0" applyNumberFormat="1" applyFont="1"/>
    <xf numFmtId="4" fontId="9" fillId="0" borderId="0" xfId="0" applyNumberFormat="1" applyFont="1" applyFill="1"/>
    <xf numFmtId="4" fontId="8" fillId="0" borderId="4" xfId="0" applyNumberFormat="1" applyFont="1" applyFill="1" applyBorder="1" applyAlignment="1">
      <alignment horizontal="center" vertical="center"/>
    </xf>
    <xf numFmtId="4" fontId="8" fillId="0" borderId="5" xfId="0" applyNumberFormat="1" applyFont="1" applyFill="1" applyBorder="1" applyAlignment="1">
      <alignment horizontal="center" vertical="center"/>
    </xf>
    <xf numFmtId="4" fontId="8" fillId="0" borderId="0" xfId="0" applyNumberFormat="1" applyFont="1"/>
    <xf numFmtId="0" fontId="8" fillId="0" borderId="3" xfId="0" applyFont="1" applyBorder="1" applyAlignment="1">
      <alignment horizontal="right" vertical="center" wrapText="1"/>
    </xf>
    <xf numFmtId="0" fontId="9" fillId="0" borderId="0" xfId="0" applyFont="1" applyFill="1" applyAlignment="1">
      <alignment horizontal="right"/>
    </xf>
    <xf numFmtId="0" fontId="9" fillId="0" borderId="0" xfId="0" applyFont="1" applyFill="1" applyAlignment="1">
      <alignment horizontal="right" vertical="center"/>
    </xf>
    <xf numFmtId="0" fontId="8" fillId="0" borderId="4" xfId="0" applyFont="1" applyFill="1" applyBorder="1" applyAlignment="1">
      <alignment horizontal="right" vertical="center"/>
    </xf>
    <xf numFmtId="0" fontId="8" fillId="0" borderId="5" xfId="0" applyFont="1" applyFill="1" applyBorder="1" applyAlignment="1">
      <alignment horizontal="right" vertical="center" wrapText="1"/>
    </xf>
    <xf numFmtId="0" fontId="8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6" fillId="0" borderId="9" xfId="0" applyFont="1" applyBorder="1" applyAlignment="1">
      <alignment horizontal="right"/>
    </xf>
    <xf numFmtId="0" fontId="16" fillId="0" borderId="0" xfId="1" applyNumberFormat="1" applyFont="1" applyFill="1" applyBorder="1" applyAlignment="1">
      <alignment vertical="top" wrapText="1" readingOrder="1"/>
    </xf>
    <xf numFmtId="171" fontId="16" fillId="0" borderId="0" xfId="1" applyNumberFormat="1" applyFont="1" applyFill="1" applyBorder="1" applyAlignment="1">
      <alignment horizontal="right" vertical="top" wrapText="1" readingOrder="1"/>
    </xf>
    <xf numFmtId="0" fontId="17" fillId="0" borderId="0" xfId="1" applyNumberFormat="1" applyFont="1" applyFill="1" applyBorder="1" applyAlignment="1">
      <alignment vertical="top" wrapText="1" readingOrder="1"/>
    </xf>
    <xf numFmtId="171" fontId="17" fillId="0" borderId="0" xfId="1" applyNumberFormat="1" applyFont="1" applyFill="1" applyBorder="1" applyAlignment="1">
      <alignment horizontal="right" vertical="top" wrapText="1" readingOrder="1"/>
    </xf>
    <xf numFmtId="4" fontId="6" fillId="0" borderId="0" xfId="0" applyNumberFormat="1" applyFont="1" applyAlignment="1">
      <alignment horizontal="right" vertical="top"/>
    </xf>
    <xf numFmtId="4" fontId="8" fillId="0" borderId="0" xfId="0" applyNumberFormat="1" applyFont="1" applyAlignment="1">
      <alignment horizontal="right" vertical="top"/>
    </xf>
    <xf numFmtId="0" fontId="8" fillId="0" borderId="0" xfId="0" applyFont="1" applyFill="1" applyAlignment="1">
      <alignment vertical="center"/>
    </xf>
    <xf numFmtId="0" fontId="8" fillId="0" borderId="0" xfId="0" applyNumberFormat="1" applyFont="1" applyFill="1" applyAlignment="1">
      <alignment vertical="center"/>
    </xf>
    <xf numFmtId="0" fontId="15" fillId="0" borderId="0" xfId="0" applyFont="1" applyAlignment="1">
      <alignment horizontal="left" wrapText="1"/>
    </xf>
    <xf numFmtId="4" fontId="18" fillId="0" borderId="0" xfId="0" applyNumberFormat="1" applyFont="1" applyAlignment="1">
      <alignment wrapText="1"/>
    </xf>
    <xf numFmtId="0" fontId="11" fillId="0" borderId="0" xfId="0" applyFont="1"/>
    <xf numFmtId="166" fontId="8" fillId="0" borderId="3" xfId="0" applyNumberFormat="1" applyFont="1" applyBorder="1" applyAlignment="1">
      <alignment horizontal="right" vertical="center" wrapText="1"/>
    </xf>
    <xf numFmtId="166" fontId="9" fillId="0" borderId="0" xfId="0" applyNumberFormat="1" applyFont="1" applyFill="1"/>
    <xf numFmtId="166" fontId="6" fillId="0" borderId="0" xfId="0" applyNumberFormat="1" applyFont="1" applyFill="1" applyAlignment="1">
      <alignment vertical="center"/>
    </xf>
    <xf numFmtId="166" fontId="8" fillId="0" borderId="4" xfId="0" applyNumberFormat="1" applyFont="1" applyFill="1" applyBorder="1" applyAlignment="1">
      <alignment horizontal="center" vertical="center"/>
    </xf>
    <xf numFmtId="166" fontId="8" fillId="0" borderId="5" xfId="0" applyNumberFormat="1" applyFont="1" applyFill="1" applyBorder="1" applyAlignment="1">
      <alignment horizontal="center" vertical="center" wrapText="1"/>
    </xf>
    <xf numFmtId="166" fontId="9" fillId="3" borderId="0" xfId="0" applyNumberFormat="1" applyFont="1" applyFill="1" applyAlignment="1">
      <alignment wrapText="1"/>
    </xf>
    <xf numFmtId="166" fontId="13" fillId="0" borderId="0" xfId="0" applyNumberFormat="1" applyFont="1" applyAlignment="1">
      <alignment wrapText="1"/>
    </xf>
    <xf numFmtId="166" fontId="6" fillId="0" borderId="0" xfId="0" applyNumberFormat="1" applyFont="1" applyAlignment="1">
      <alignment wrapText="1"/>
    </xf>
    <xf numFmtId="166" fontId="14" fillId="0" borderId="0" xfId="0" applyNumberFormat="1" applyFont="1" applyAlignment="1">
      <alignment wrapText="1"/>
    </xf>
    <xf numFmtId="166" fontId="8" fillId="0" borderId="0" xfId="0" applyNumberFormat="1" applyFont="1" applyAlignment="1">
      <alignment wrapText="1"/>
    </xf>
    <xf numFmtId="0" fontId="6" fillId="0" borderId="9" xfId="0" applyFont="1" applyBorder="1" applyAlignment="1">
      <alignment horizontal="left" wrapText="1"/>
    </xf>
    <xf numFmtId="0" fontId="6" fillId="0" borderId="9" xfId="0" applyFont="1" applyBorder="1" applyAlignment="1">
      <alignment wrapText="1"/>
    </xf>
    <xf numFmtId="4" fontId="6" fillId="0" borderId="9" xfId="0" applyNumberFormat="1" applyFont="1" applyBorder="1" applyAlignment="1">
      <alignment wrapText="1"/>
    </xf>
    <xf numFmtId="166" fontId="6" fillId="0" borderId="9" xfId="0" applyNumberFormat="1" applyFont="1" applyBorder="1" applyAlignment="1">
      <alignment wrapText="1"/>
    </xf>
    <xf numFmtId="166" fontId="6" fillId="0" borderId="0" xfId="0" applyNumberFormat="1" applyFont="1"/>
    <xf numFmtId="49" fontId="16" fillId="0" borderId="0" xfId="1" applyNumberFormat="1" applyFont="1" applyFill="1" applyBorder="1" applyAlignment="1">
      <alignment vertical="top" wrapText="1" readingOrder="1"/>
    </xf>
    <xf numFmtId="4" fontId="6" fillId="0" borderId="0" xfId="0" applyNumberFormat="1" applyFont="1" applyAlignment="1"/>
    <xf numFmtId="0" fontId="6" fillId="0" borderId="0" xfId="0" applyFont="1" applyFill="1" applyAlignment="1">
      <alignment horizontal="left" vertical="center"/>
    </xf>
    <xf numFmtId="0" fontId="4" fillId="0" borderId="0" xfId="0" applyFont="1" applyAlignment="1">
      <alignment horizontal="left"/>
    </xf>
    <xf numFmtId="0" fontId="16" fillId="0" borderId="0" xfId="1" applyNumberFormat="1" applyFont="1" applyFill="1" applyBorder="1" applyAlignment="1">
      <alignment horizontal="left" vertical="top" wrapText="1" readingOrder="1"/>
    </xf>
    <xf numFmtId="49" fontId="16" fillId="0" borderId="0" xfId="1" applyNumberFormat="1" applyFont="1" applyFill="1" applyBorder="1" applyAlignment="1">
      <alignment horizontal="left" vertical="top" wrapText="1" readingOrder="1"/>
    </xf>
    <xf numFmtId="171" fontId="16" fillId="0" borderId="0" xfId="1" applyNumberFormat="1" applyFont="1" applyFill="1" applyBorder="1" applyAlignment="1">
      <alignment horizontal="right" wrapText="1" readingOrder="1"/>
    </xf>
    <xf numFmtId="4" fontId="6" fillId="0" borderId="0" xfId="0" applyNumberFormat="1" applyFont="1" applyAlignment="1">
      <alignment horizontal="right"/>
    </xf>
    <xf numFmtId="0" fontId="1" fillId="0" borderId="0" xfId="0" applyFont="1" applyFill="1" applyBorder="1"/>
    <xf numFmtId="0" fontId="1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 vertical="center"/>
    </xf>
    <xf numFmtId="0" fontId="19" fillId="4" borderId="0" xfId="1" applyFont="1" applyFill="1" applyAlignment="1">
      <alignment horizontal="left" vertical="center" wrapText="1" readingOrder="1"/>
    </xf>
    <xf numFmtId="171" fontId="19" fillId="4" borderId="0" xfId="1" applyNumberFormat="1" applyFont="1" applyFill="1" applyAlignment="1">
      <alignment horizontal="right" vertical="center" wrapText="1" readingOrder="1"/>
    </xf>
    <xf numFmtId="0" fontId="19" fillId="5" borderId="0" xfId="1" applyFont="1" applyFill="1" applyAlignment="1">
      <alignment horizontal="left" vertical="center" wrapText="1" readingOrder="1"/>
    </xf>
    <xf numFmtId="171" fontId="19" fillId="5" borderId="0" xfId="1" applyNumberFormat="1" applyFont="1" applyFill="1" applyAlignment="1">
      <alignment horizontal="right" vertical="center" wrapText="1" readingOrder="1"/>
    </xf>
    <xf numFmtId="0" fontId="17" fillId="6" borderId="0" xfId="1" applyFont="1" applyFill="1" applyAlignment="1">
      <alignment horizontal="left" vertical="center" wrapText="1" readingOrder="1"/>
    </xf>
    <xf numFmtId="171" fontId="17" fillId="6" borderId="0" xfId="1" applyNumberFormat="1" applyFont="1" applyFill="1" applyAlignment="1">
      <alignment horizontal="right" vertical="center" wrapText="1" readingOrder="1"/>
    </xf>
    <xf numFmtId="0" fontId="17" fillId="7" borderId="0" xfId="1" applyFont="1" applyFill="1" applyAlignment="1">
      <alignment horizontal="left" vertical="center" wrapText="1" readingOrder="1"/>
    </xf>
    <xf numFmtId="171" fontId="17" fillId="7" borderId="0" xfId="1" applyNumberFormat="1" applyFont="1" applyFill="1" applyAlignment="1">
      <alignment horizontal="right" vertical="center" wrapText="1" readingOrder="1"/>
    </xf>
    <xf numFmtId="0" fontId="17" fillId="8" borderId="0" xfId="1" applyFont="1" applyFill="1" applyAlignment="1">
      <alignment horizontal="left" vertical="center" wrapText="1" readingOrder="1"/>
    </xf>
    <xf numFmtId="171" fontId="17" fillId="8" borderId="0" xfId="1" applyNumberFormat="1" applyFont="1" applyFill="1" applyAlignment="1">
      <alignment horizontal="right" vertical="center" wrapText="1" readingOrder="1"/>
    </xf>
    <xf numFmtId="0" fontId="17" fillId="0" borderId="0" xfId="1" applyFont="1" applyAlignment="1">
      <alignment horizontal="left" vertical="center" wrapText="1" readingOrder="1"/>
    </xf>
    <xf numFmtId="0" fontId="17" fillId="0" borderId="0" xfId="1" applyFont="1" applyAlignment="1">
      <alignment vertical="center" wrapText="1" readingOrder="1"/>
    </xf>
    <xf numFmtId="171" fontId="17" fillId="0" borderId="0" xfId="1" applyNumberFormat="1" applyFont="1" applyAlignment="1">
      <alignment horizontal="right" vertical="center" wrapText="1" readingOrder="1"/>
    </xf>
    <xf numFmtId="0" fontId="16" fillId="0" borderId="0" xfId="1" applyFont="1" applyAlignment="1">
      <alignment horizontal="left" vertical="center" wrapText="1" readingOrder="1"/>
    </xf>
    <xf numFmtId="0" fontId="16" fillId="0" borderId="0" xfId="1" applyFont="1" applyAlignment="1">
      <alignment vertical="center" wrapText="1" readingOrder="1"/>
    </xf>
    <xf numFmtId="171" fontId="16" fillId="0" borderId="0" xfId="1" applyNumberFormat="1" applyFont="1" applyAlignment="1">
      <alignment horizontal="right" vertical="center" wrapText="1" readingOrder="1"/>
    </xf>
    <xf numFmtId="0" fontId="1" fillId="0" borderId="0" xfId="0" applyFont="1" applyFill="1" applyBorder="1" applyAlignment="1">
      <alignment vertical="center"/>
    </xf>
    <xf numFmtId="0" fontId="17" fillId="9" borderId="0" xfId="1" applyFont="1" applyFill="1" applyAlignment="1">
      <alignment horizontal="left" vertical="center" wrapText="1" readingOrder="1"/>
    </xf>
    <xf numFmtId="171" fontId="17" fillId="9" borderId="0" xfId="1" applyNumberFormat="1" applyFont="1" applyFill="1" applyAlignment="1">
      <alignment horizontal="right" vertical="center" wrapText="1" readingOrder="1"/>
    </xf>
    <xf numFmtId="0" fontId="17" fillId="8" borderId="0" xfId="1" applyFont="1" applyFill="1" applyAlignment="1">
      <alignment vertical="center" wrapText="1" readingOrder="1"/>
    </xf>
    <xf numFmtId="0" fontId="17" fillId="10" borderId="0" xfId="1" applyFont="1" applyFill="1" applyAlignment="1">
      <alignment horizontal="left" vertical="center" wrapText="1" readingOrder="1"/>
    </xf>
    <xf numFmtId="0" fontId="17" fillId="10" borderId="0" xfId="1" applyFont="1" applyFill="1" applyAlignment="1">
      <alignment vertical="center" wrapText="1" readingOrder="1"/>
    </xf>
    <xf numFmtId="171" fontId="17" fillId="10" borderId="0" xfId="1" applyNumberFormat="1" applyFont="1" applyFill="1" applyAlignment="1">
      <alignment horizontal="right" vertical="center" wrapText="1" readingOrder="1"/>
    </xf>
    <xf numFmtId="0" fontId="6" fillId="0" borderId="0" xfId="0" applyFont="1" applyAlignment="1">
      <alignment horizontal="right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4" fontId="6" fillId="0" borderId="0" xfId="0" applyNumberFormat="1" applyFont="1" applyAlignment="1">
      <alignment horizontal="right" vertical="center"/>
    </xf>
    <xf numFmtId="0" fontId="17" fillId="7" borderId="0" xfId="1" applyFont="1" applyFill="1" applyAlignment="1">
      <alignment vertical="center" wrapText="1" readingOrder="1"/>
    </xf>
    <xf numFmtId="0" fontId="0" fillId="0" borderId="0" xfId="0" applyAlignment="1">
      <alignment vertical="center" wrapText="1" readingOrder="1"/>
    </xf>
    <xf numFmtId="0" fontId="17" fillId="8" borderId="0" xfId="1" applyFont="1" applyFill="1" applyAlignment="1">
      <alignment vertical="center" wrapText="1" readingOrder="1"/>
    </xf>
    <xf numFmtId="0" fontId="19" fillId="4" borderId="0" xfId="1" applyFont="1" applyFill="1" applyAlignment="1">
      <alignment vertical="center" wrapText="1" readingOrder="1"/>
    </xf>
    <xf numFmtId="0" fontId="19" fillId="5" borderId="0" xfId="1" applyFont="1" applyFill="1" applyAlignment="1">
      <alignment vertical="center" wrapText="1" readingOrder="1"/>
    </xf>
    <xf numFmtId="0" fontId="17" fillId="6" borderId="0" xfId="1" applyFont="1" applyFill="1" applyAlignment="1">
      <alignment vertical="center" wrapText="1" readingOrder="1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7" fillId="0" borderId="0" xfId="0" applyFont="1" applyAlignment="1">
      <alignment horizontal="center" vertical="center" wrapText="1"/>
    </xf>
    <xf numFmtId="0" fontId="0" fillId="0" borderId="0" xfId="0"/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17" fillId="9" borderId="0" xfId="1" applyFont="1" applyFill="1" applyAlignment="1">
      <alignment vertical="center" wrapText="1" readingOrder="1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19" fillId="4" borderId="10" xfId="1" applyFont="1" applyFill="1" applyBorder="1" applyAlignment="1">
      <alignment vertical="center" wrapText="1" readingOrder="1"/>
    </xf>
    <xf numFmtId="0" fontId="0" fillId="0" borderId="10" xfId="0" applyBorder="1" applyAlignment="1">
      <alignment vertical="center" wrapText="1" readingOrder="1"/>
    </xf>
  </cellXfs>
  <cellStyles count="2">
    <cellStyle name="Normal" xfId="1"/>
    <cellStyle name="Normal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2"/>
  <sheetViews>
    <sheetView view="pageBreakPreview" topLeftCell="A61" zoomScale="60" zoomScaleNormal="100" workbookViewId="0">
      <selection activeCell="B26" sqref="B26"/>
    </sheetView>
  </sheetViews>
  <sheetFormatPr defaultRowHeight="14.25" x14ac:dyDescent="0.2"/>
  <cols>
    <col min="1" max="1" width="9.140625" style="26"/>
    <col min="2" max="2" width="47.140625" style="26" customWidth="1"/>
    <col min="3" max="3" width="15" style="26" customWidth="1"/>
    <col min="4" max="4" width="15.7109375" style="26" bestFit="1" customWidth="1"/>
    <col min="5" max="5" width="14.28515625" style="26" bestFit="1" customWidth="1"/>
    <col min="6" max="6" width="11.85546875" style="26" bestFit="1" customWidth="1"/>
    <col min="7" max="7" width="10.42578125" style="80" customWidth="1"/>
    <col min="8" max="16384" width="9.140625" style="26"/>
  </cols>
  <sheetData>
    <row r="1" spans="1:7" ht="24" customHeight="1" x14ac:dyDescent="0.25">
      <c r="A1" s="43" t="s">
        <v>0</v>
      </c>
      <c r="B1" s="43"/>
      <c r="C1" s="43"/>
      <c r="D1" s="43"/>
      <c r="E1" s="43"/>
      <c r="F1" s="43"/>
      <c r="G1" s="58"/>
    </row>
    <row r="2" spans="1:7" s="20" customFormat="1" ht="24" customHeight="1" x14ac:dyDescent="0.25">
      <c r="A2" s="64" t="s">
        <v>183</v>
      </c>
      <c r="B2" s="64"/>
      <c r="C2" s="64"/>
      <c r="D2" s="64"/>
      <c r="E2" s="64"/>
      <c r="F2" s="64"/>
      <c r="G2" s="65"/>
    </row>
    <row r="3" spans="1:7" s="18" customFormat="1" ht="20.25" customHeight="1" thickBot="1" x14ac:dyDescent="0.25">
      <c r="A3" s="14"/>
      <c r="B3" s="15" t="s">
        <v>113</v>
      </c>
      <c r="C3" s="16">
        <f>C11+C75</f>
        <v>45863917.670000002</v>
      </c>
      <c r="D3" s="16">
        <f>D11+D75</f>
        <v>43945882.780000001</v>
      </c>
      <c r="E3" s="16">
        <f>E11+E75</f>
        <v>42710080.75</v>
      </c>
      <c r="F3" s="17">
        <f>(E3/C3)*100</f>
        <v>93.123489923620383</v>
      </c>
      <c r="G3" s="60">
        <f>E3/D3*100</f>
        <v>97.187900317791716</v>
      </c>
    </row>
    <row r="4" spans="1:7" s="20" customFormat="1" ht="15.75" thickTop="1" x14ac:dyDescent="0.25">
      <c r="A4" s="19"/>
      <c r="B4" s="19"/>
      <c r="C4" s="19"/>
      <c r="D4" s="19"/>
      <c r="E4" s="19"/>
      <c r="F4" s="19"/>
      <c r="G4" s="59"/>
    </row>
    <row r="5" spans="1:7" s="20" customFormat="1" ht="15" x14ac:dyDescent="0.25">
      <c r="A5" s="19"/>
      <c r="B5" s="19"/>
      <c r="C5" s="19"/>
      <c r="D5" s="19"/>
      <c r="E5" s="19"/>
      <c r="F5" s="19"/>
      <c r="G5" s="59"/>
    </row>
    <row r="6" spans="1:7" s="23" customFormat="1" ht="15.75" thickBot="1" x14ac:dyDescent="0.25">
      <c r="A6" s="21"/>
      <c r="B6" s="21"/>
      <c r="C6" s="22"/>
      <c r="D6" s="163" t="s">
        <v>114</v>
      </c>
      <c r="E6" s="163"/>
      <c r="F6" s="13"/>
      <c r="G6" s="61"/>
    </row>
    <row r="7" spans="1:7" s="6" customFormat="1" ht="15" x14ac:dyDescent="0.2">
      <c r="A7" s="24" t="s">
        <v>1</v>
      </c>
      <c r="B7" s="164" t="s">
        <v>117</v>
      </c>
      <c r="C7" s="24" t="s">
        <v>115</v>
      </c>
      <c r="D7" s="24" t="s">
        <v>151</v>
      </c>
      <c r="E7" s="24" t="s">
        <v>115</v>
      </c>
      <c r="F7" s="24" t="s">
        <v>116</v>
      </c>
      <c r="G7" s="24" t="s">
        <v>116</v>
      </c>
    </row>
    <row r="8" spans="1:7" s="6" customFormat="1" ht="90.75" thickBot="1" x14ac:dyDescent="0.25">
      <c r="A8" s="25" t="s">
        <v>2</v>
      </c>
      <c r="B8" s="165"/>
      <c r="C8" s="25" t="s">
        <v>336</v>
      </c>
      <c r="D8" s="25" t="s">
        <v>728</v>
      </c>
      <c r="E8" s="25" t="s">
        <v>729</v>
      </c>
      <c r="F8" s="25" t="s">
        <v>730</v>
      </c>
      <c r="G8" s="44" t="s">
        <v>152</v>
      </c>
    </row>
    <row r="9" spans="1:7" s="6" customFormat="1" ht="15" x14ac:dyDescent="0.2">
      <c r="A9" s="62"/>
      <c r="B9" s="62"/>
      <c r="C9" s="62"/>
      <c r="D9" s="62"/>
      <c r="E9" s="62"/>
      <c r="F9" s="62"/>
      <c r="G9" s="63"/>
    </row>
    <row r="10" spans="1:7" s="20" customFormat="1" ht="15" x14ac:dyDescent="0.25">
      <c r="A10" s="64"/>
      <c r="B10" s="64"/>
      <c r="C10" s="64"/>
      <c r="D10" s="64"/>
      <c r="E10" s="64"/>
      <c r="F10" s="64"/>
      <c r="G10" s="65"/>
    </row>
    <row r="11" spans="1:7" ht="15" x14ac:dyDescent="0.25">
      <c r="A11" s="27">
        <v>6</v>
      </c>
      <c r="B11" s="28" t="s">
        <v>3</v>
      </c>
      <c r="C11" s="29">
        <v>45514743.640000001</v>
      </c>
      <c r="D11" s="29">
        <v>42367994.520000003</v>
      </c>
      <c r="E11" s="29">
        <v>42279318.640000001</v>
      </c>
      <c r="F11" s="29">
        <f>(E11/C11)*100</f>
        <v>92.891479241120905</v>
      </c>
      <c r="G11" s="66">
        <f>E11/D11*100</f>
        <v>99.790700784862167</v>
      </c>
    </row>
    <row r="12" spans="1:7" s="20" customFormat="1" ht="15" x14ac:dyDescent="0.25">
      <c r="A12" s="67"/>
      <c r="B12" s="68"/>
      <c r="C12" s="69"/>
      <c r="D12" s="69"/>
      <c r="E12" s="69"/>
      <c r="F12" s="69"/>
      <c r="G12" s="70"/>
    </row>
    <row r="13" spans="1:7" s="33" customFormat="1" ht="15" x14ac:dyDescent="0.25">
      <c r="A13" s="30">
        <v>61</v>
      </c>
      <c r="B13" s="31" t="s">
        <v>4</v>
      </c>
      <c r="C13" s="32">
        <v>33139384.670000002</v>
      </c>
      <c r="D13" s="32">
        <v>30200000</v>
      </c>
      <c r="E13" s="32">
        <v>30433572.829999998</v>
      </c>
      <c r="F13" s="32">
        <f>(E13/C13)*100</f>
        <v>91.835057087075342</v>
      </c>
      <c r="G13" s="71">
        <f>E13/D13*100</f>
        <v>100.7734199668874</v>
      </c>
    </row>
    <row r="14" spans="1:7" s="33" customFormat="1" ht="15" x14ac:dyDescent="0.25">
      <c r="A14" s="30">
        <v>611</v>
      </c>
      <c r="B14" s="31" t="s">
        <v>5</v>
      </c>
      <c r="C14" s="32">
        <v>31531703.859999999</v>
      </c>
      <c r="D14" s="32">
        <v>28700000</v>
      </c>
      <c r="E14" s="32">
        <v>28905770.239999998</v>
      </c>
      <c r="F14" s="32">
        <f t="shared" ref="F14:F72" si="0">(E14/C14)*100</f>
        <v>91.672084605199004</v>
      </c>
      <c r="G14" s="71">
        <f>E14/D14*100</f>
        <v>100.71696947735191</v>
      </c>
    </row>
    <row r="15" spans="1:7" s="34" customFormat="1" ht="28.5" x14ac:dyDescent="0.2">
      <c r="A15" s="40">
        <v>6111</v>
      </c>
      <c r="B15" s="34" t="s">
        <v>6</v>
      </c>
      <c r="C15" s="37">
        <v>29810292.960000001</v>
      </c>
      <c r="D15" s="37"/>
      <c r="E15" s="37">
        <v>28423534.91</v>
      </c>
      <c r="F15" s="38">
        <f t="shared" si="0"/>
        <v>95.348056284247932</v>
      </c>
      <c r="G15" s="71"/>
    </row>
    <row r="16" spans="1:7" s="34" customFormat="1" ht="28.5" x14ac:dyDescent="0.2">
      <c r="A16" s="40">
        <v>6112</v>
      </c>
      <c r="B16" s="34" t="s">
        <v>7</v>
      </c>
      <c r="C16" s="37">
        <v>979436.07</v>
      </c>
      <c r="D16" s="37"/>
      <c r="E16" s="37">
        <v>1081100.27</v>
      </c>
      <c r="F16" s="38">
        <f t="shared" si="0"/>
        <v>110.379870939407</v>
      </c>
      <c r="G16" s="71"/>
    </row>
    <row r="17" spans="1:7" s="34" customFormat="1" ht="28.5" x14ac:dyDescent="0.2">
      <c r="A17" s="40">
        <v>6113</v>
      </c>
      <c r="B17" s="34" t="s">
        <v>8</v>
      </c>
      <c r="C17" s="37">
        <v>449696.54</v>
      </c>
      <c r="D17" s="37"/>
      <c r="E17" s="37">
        <v>474077.29</v>
      </c>
      <c r="F17" s="38">
        <f t="shared" si="0"/>
        <v>105.42160053088246</v>
      </c>
      <c r="G17" s="71"/>
    </row>
    <row r="18" spans="1:7" s="34" customFormat="1" ht="15" x14ac:dyDescent="0.2">
      <c r="A18" s="40">
        <v>6114</v>
      </c>
      <c r="B18" s="34" t="s">
        <v>9</v>
      </c>
      <c r="C18" s="37">
        <v>1452540.63</v>
      </c>
      <c r="D18" s="37"/>
      <c r="E18" s="37">
        <v>525944.88</v>
      </c>
      <c r="F18" s="38">
        <f t="shared" si="0"/>
        <v>36.208617448449623</v>
      </c>
      <c r="G18" s="71"/>
    </row>
    <row r="19" spans="1:7" s="34" customFormat="1" ht="15" x14ac:dyDescent="0.2">
      <c r="A19" s="40">
        <v>6115</v>
      </c>
      <c r="B19" s="34" t="s">
        <v>10</v>
      </c>
      <c r="C19" s="37">
        <v>436296.08</v>
      </c>
      <c r="D19" s="37"/>
      <c r="E19" s="37">
        <v>120294.95</v>
      </c>
      <c r="F19" s="38">
        <f t="shared" si="0"/>
        <v>27.571861291992356</v>
      </c>
      <c r="G19" s="71"/>
    </row>
    <row r="20" spans="1:7" s="34" customFormat="1" ht="28.5" x14ac:dyDescent="0.2">
      <c r="A20" s="40">
        <v>6117</v>
      </c>
      <c r="B20" s="34" t="s">
        <v>11</v>
      </c>
      <c r="C20" s="37">
        <v>-1596558.42</v>
      </c>
      <c r="D20" s="37"/>
      <c r="E20" s="37">
        <v>-1719182.06</v>
      </c>
      <c r="F20" s="38">
        <f t="shared" si="0"/>
        <v>107.68049815552632</v>
      </c>
      <c r="G20" s="71"/>
    </row>
    <row r="21" spans="1:7" s="34" customFormat="1" ht="15" x14ac:dyDescent="0.25">
      <c r="A21" s="30">
        <v>613</v>
      </c>
      <c r="B21" s="31" t="s">
        <v>12</v>
      </c>
      <c r="C21" s="32">
        <v>1196557.9099999999</v>
      </c>
      <c r="D21" s="32">
        <v>1190000</v>
      </c>
      <c r="E21" s="32">
        <v>1233221.95</v>
      </c>
      <c r="F21" s="32">
        <f t="shared" si="0"/>
        <v>103.06412583073393</v>
      </c>
      <c r="G21" s="71">
        <f>E21/D21*100</f>
        <v>103.63209663865547</v>
      </c>
    </row>
    <row r="22" spans="1:7" s="33" customFormat="1" ht="29.25" x14ac:dyDescent="0.25">
      <c r="A22" s="40">
        <v>6131</v>
      </c>
      <c r="B22" s="34" t="s">
        <v>128</v>
      </c>
      <c r="C22" s="37">
        <v>196529.44</v>
      </c>
      <c r="D22" s="37"/>
      <c r="E22" s="37">
        <v>188330.44</v>
      </c>
      <c r="F22" s="38">
        <f t="shared" si="0"/>
        <v>95.82810595705152</v>
      </c>
      <c r="G22" s="71"/>
    </row>
    <row r="23" spans="1:7" s="34" customFormat="1" ht="15" x14ac:dyDescent="0.2">
      <c r="A23" s="40">
        <v>6134</v>
      </c>
      <c r="B23" s="34" t="s">
        <v>129</v>
      </c>
      <c r="C23" s="37">
        <v>1000028.47</v>
      </c>
      <c r="D23" s="37"/>
      <c r="E23" s="37">
        <v>1044891.51</v>
      </c>
      <c r="F23" s="38">
        <f t="shared" si="0"/>
        <v>104.48617627856136</v>
      </c>
      <c r="G23" s="71"/>
    </row>
    <row r="24" spans="1:7" s="34" customFormat="1" ht="15" x14ac:dyDescent="0.25">
      <c r="A24" s="30">
        <v>614</v>
      </c>
      <c r="B24" s="31" t="s">
        <v>13</v>
      </c>
      <c r="C24" s="32">
        <v>411122.9</v>
      </c>
      <c r="D24" s="32">
        <v>310000</v>
      </c>
      <c r="E24" s="32">
        <v>294580.64</v>
      </c>
      <c r="F24" s="32">
        <f t="shared" si="0"/>
        <v>71.652695580810516</v>
      </c>
      <c r="G24" s="71">
        <f>E24/D24*100</f>
        <v>95.026012903225805</v>
      </c>
    </row>
    <row r="25" spans="1:7" s="34" customFormat="1" ht="15" x14ac:dyDescent="0.2">
      <c r="A25" s="40">
        <v>6142</v>
      </c>
      <c r="B25" s="34" t="s">
        <v>14</v>
      </c>
      <c r="C25" s="37">
        <v>399219.9</v>
      </c>
      <c r="D25" s="37"/>
      <c r="E25" s="37">
        <v>286840.68</v>
      </c>
      <c r="F25" s="38">
        <f t="shared" si="0"/>
        <v>71.850296039851713</v>
      </c>
      <c r="G25" s="71"/>
    </row>
    <row r="26" spans="1:7" s="34" customFormat="1" ht="28.5" x14ac:dyDescent="0.2">
      <c r="A26" s="40">
        <v>6145</v>
      </c>
      <c r="B26" s="34" t="s">
        <v>130</v>
      </c>
      <c r="C26" s="37">
        <v>11903</v>
      </c>
      <c r="D26" s="37"/>
      <c r="E26" s="37">
        <v>7739.96</v>
      </c>
      <c r="F26" s="38">
        <f t="shared" si="0"/>
        <v>65.025287742585903</v>
      </c>
      <c r="G26" s="71"/>
    </row>
    <row r="27" spans="1:7" s="33" customFormat="1" ht="30" x14ac:dyDescent="0.25">
      <c r="A27" s="30">
        <v>63</v>
      </c>
      <c r="B27" s="31" t="s">
        <v>15</v>
      </c>
      <c r="C27" s="32">
        <v>4009814.36</v>
      </c>
      <c r="D27" s="32">
        <v>4986134.2300000004</v>
      </c>
      <c r="E27" s="32">
        <v>4702694.21</v>
      </c>
      <c r="F27" s="32">
        <f t="shared" si="0"/>
        <v>117.27959919820327</v>
      </c>
      <c r="G27" s="71">
        <f>E27/D27*100</f>
        <v>94.315435427016155</v>
      </c>
    </row>
    <row r="28" spans="1:7" s="34" customFormat="1" ht="15" x14ac:dyDescent="0.25">
      <c r="A28" s="30">
        <v>633</v>
      </c>
      <c r="B28" s="31" t="s">
        <v>16</v>
      </c>
      <c r="C28" s="32">
        <v>1305151.31</v>
      </c>
      <c r="D28" s="32">
        <v>2047517.56</v>
      </c>
      <c r="E28" s="32">
        <v>2014634</v>
      </c>
      <c r="F28" s="32">
        <f t="shared" si="0"/>
        <v>154.36018678937694</v>
      </c>
      <c r="G28" s="71">
        <f>E28/D28*100</f>
        <v>98.393979097302591</v>
      </c>
    </row>
    <row r="29" spans="1:7" s="34" customFormat="1" ht="15" x14ac:dyDescent="0.2">
      <c r="A29" s="40">
        <v>6331</v>
      </c>
      <c r="B29" s="34" t="s">
        <v>131</v>
      </c>
      <c r="C29" s="37">
        <v>452800</v>
      </c>
      <c r="D29" s="37"/>
      <c r="E29" s="37">
        <v>1628049.29</v>
      </c>
      <c r="F29" s="38">
        <f t="shared" si="0"/>
        <v>359.55152164310954</v>
      </c>
      <c r="G29" s="71"/>
    </row>
    <row r="30" spans="1:7" s="34" customFormat="1" ht="15" x14ac:dyDescent="0.2">
      <c r="A30" s="40">
        <v>6332</v>
      </c>
      <c r="B30" s="34" t="s">
        <v>132</v>
      </c>
      <c r="C30" s="37">
        <v>852351.31</v>
      </c>
      <c r="D30" s="37"/>
      <c r="E30" s="37">
        <v>386584.71</v>
      </c>
      <c r="F30" s="38">
        <f t="shared" si="0"/>
        <v>45.355090731308898</v>
      </c>
      <c r="G30" s="71"/>
    </row>
    <row r="31" spans="1:7" s="34" customFormat="1" ht="30" x14ac:dyDescent="0.25">
      <c r="A31" s="30">
        <v>634</v>
      </c>
      <c r="B31" s="31" t="s">
        <v>17</v>
      </c>
      <c r="C31" s="32">
        <v>1126479.74</v>
      </c>
      <c r="D31" s="32">
        <v>770900</v>
      </c>
      <c r="E31" s="32">
        <v>778762.81</v>
      </c>
      <c r="F31" s="32">
        <f t="shared" si="0"/>
        <v>69.132429314707437</v>
      </c>
      <c r="G31" s="71">
        <f>E31/D31*100</f>
        <v>101.01995200415099</v>
      </c>
    </row>
    <row r="32" spans="1:7" s="34" customFormat="1" x14ac:dyDescent="0.2">
      <c r="A32" s="35">
        <v>6341</v>
      </c>
      <c r="B32" s="36" t="s">
        <v>176</v>
      </c>
      <c r="C32" s="38">
        <v>16262.76</v>
      </c>
      <c r="D32" s="38"/>
      <c r="E32" s="38">
        <v>0</v>
      </c>
      <c r="F32" s="38">
        <f t="shared" si="0"/>
        <v>0</v>
      </c>
      <c r="G32" s="72"/>
    </row>
    <row r="33" spans="1:7" s="34" customFormat="1" ht="28.5" x14ac:dyDescent="0.2">
      <c r="A33" s="40">
        <v>6342</v>
      </c>
      <c r="B33" s="34" t="s">
        <v>133</v>
      </c>
      <c r="C33" s="37">
        <v>1110216.98</v>
      </c>
      <c r="D33" s="37"/>
      <c r="E33" s="37">
        <v>778762.81</v>
      </c>
      <c r="F33" s="38">
        <f t="shared" si="0"/>
        <v>70.145099924521077</v>
      </c>
      <c r="G33" s="71"/>
    </row>
    <row r="34" spans="1:7" s="33" customFormat="1" ht="30" x14ac:dyDescent="0.25">
      <c r="A34" s="41">
        <v>636</v>
      </c>
      <c r="B34" s="33" t="s">
        <v>171</v>
      </c>
      <c r="C34" s="39">
        <v>129501.6</v>
      </c>
      <c r="D34" s="39">
        <v>183100</v>
      </c>
      <c r="E34" s="39">
        <v>180967.8</v>
      </c>
      <c r="F34" s="32"/>
      <c r="G34" s="71"/>
    </row>
    <row r="35" spans="1:7" s="34" customFormat="1" ht="28.5" x14ac:dyDescent="0.2">
      <c r="A35" s="40">
        <v>6361</v>
      </c>
      <c r="B35" s="34" t="s">
        <v>172</v>
      </c>
      <c r="C35" s="37">
        <v>79501.600000000006</v>
      </c>
      <c r="D35" s="37"/>
      <c r="E35" s="37">
        <v>90647.8</v>
      </c>
      <c r="F35" s="38">
        <f t="shared" si="0"/>
        <v>114.02009519305271</v>
      </c>
      <c r="G35" s="72"/>
    </row>
    <row r="36" spans="1:7" s="34" customFormat="1" ht="28.5" x14ac:dyDescent="0.2">
      <c r="A36" s="40">
        <v>6362</v>
      </c>
      <c r="B36" s="34" t="s">
        <v>173</v>
      </c>
      <c r="C36" s="37">
        <v>50000</v>
      </c>
      <c r="D36" s="37"/>
      <c r="E36" s="37">
        <v>90320</v>
      </c>
      <c r="F36" s="38">
        <f t="shared" si="0"/>
        <v>180.64</v>
      </c>
      <c r="G36" s="71"/>
    </row>
    <row r="37" spans="1:7" s="33" customFormat="1" ht="30" x14ac:dyDescent="0.25">
      <c r="A37" s="41">
        <v>638</v>
      </c>
      <c r="B37" s="33" t="s">
        <v>174</v>
      </c>
      <c r="C37" s="39">
        <v>1448681.71</v>
      </c>
      <c r="D37" s="39">
        <v>1984616.67</v>
      </c>
      <c r="E37" s="39">
        <v>1728329.6</v>
      </c>
      <c r="F37" s="32">
        <f t="shared" si="0"/>
        <v>119.30361155729648</v>
      </c>
      <c r="G37" s="71"/>
    </row>
    <row r="38" spans="1:7" s="34" customFormat="1" ht="28.5" x14ac:dyDescent="0.2">
      <c r="A38" s="40">
        <v>6381</v>
      </c>
      <c r="B38" s="34" t="s">
        <v>337</v>
      </c>
      <c r="C38" s="37">
        <v>247988.93</v>
      </c>
      <c r="D38" s="37"/>
      <c r="E38" s="37">
        <v>0</v>
      </c>
      <c r="F38" s="38"/>
      <c r="G38" s="72"/>
    </row>
    <row r="39" spans="1:7" s="34" customFormat="1" ht="28.5" x14ac:dyDescent="0.2">
      <c r="A39" s="40">
        <v>6382</v>
      </c>
      <c r="B39" s="34" t="s">
        <v>175</v>
      </c>
      <c r="C39" s="37">
        <v>1200692.78</v>
      </c>
      <c r="D39" s="37"/>
      <c r="E39" s="37">
        <v>1728329.6</v>
      </c>
      <c r="F39" s="38">
        <f t="shared" si="0"/>
        <v>143.94436518557228</v>
      </c>
      <c r="G39" s="71"/>
    </row>
    <row r="40" spans="1:7" s="33" customFormat="1" ht="15" x14ac:dyDescent="0.25">
      <c r="A40" s="30">
        <v>64</v>
      </c>
      <c r="B40" s="31" t="s">
        <v>18</v>
      </c>
      <c r="C40" s="32">
        <v>543278.16</v>
      </c>
      <c r="D40" s="32">
        <v>915619.64</v>
      </c>
      <c r="E40" s="32">
        <v>855707.97</v>
      </c>
      <c r="F40" s="32">
        <f t="shared" si="0"/>
        <v>157.50825875275382</v>
      </c>
      <c r="G40" s="71">
        <f>E40/D40*100</f>
        <v>93.456707634624351</v>
      </c>
    </row>
    <row r="41" spans="1:7" s="34" customFormat="1" ht="15" x14ac:dyDescent="0.25">
      <c r="A41" s="30">
        <v>641</v>
      </c>
      <c r="B41" s="31" t="s">
        <v>19</v>
      </c>
      <c r="C41" s="32">
        <v>196356.19</v>
      </c>
      <c r="D41" s="32">
        <v>192950</v>
      </c>
      <c r="E41" s="32">
        <v>154083.74</v>
      </c>
      <c r="F41" s="32">
        <f t="shared" si="0"/>
        <v>78.471547039082395</v>
      </c>
      <c r="G41" s="71">
        <f>E41/D41*100</f>
        <v>79.856823011142779</v>
      </c>
    </row>
    <row r="42" spans="1:7" s="34" customFormat="1" ht="28.5" x14ac:dyDescent="0.2">
      <c r="A42" s="40">
        <v>6413</v>
      </c>
      <c r="B42" s="34" t="s">
        <v>20</v>
      </c>
      <c r="C42" s="37">
        <v>149495.82</v>
      </c>
      <c r="D42" s="37"/>
      <c r="E42" s="37">
        <v>125887.13</v>
      </c>
      <c r="F42" s="38">
        <f t="shared" si="0"/>
        <v>84.207792565705191</v>
      </c>
      <c r="G42" s="71"/>
    </row>
    <row r="43" spans="1:7" s="33" customFormat="1" ht="15" x14ac:dyDescent="0.25">
      <c r="A43" s="40">
        <v>6414</v>
      </c>
      <c r="B43" s="34" t="s">
        <v>21</v>
      </c>
      <c r="C43" s="37">
        <v>44904.21</v>
      </c>
      <c r="D43" s="37"/>
      <c r="E43" s="37">
        <v>27755.27</v>
      </c>
      <c r="F43" s="38">
        <f t="shared" si="0"/>
        <v>61.809950559201468</v>
      </c>
      <c r="G43" s="71"/>
    </row>
    <row r="44" spans="1:7" s="33" customFormat="1" ht="29.25" x14ac:dyDescent="0.25">
      <c r="A44" s="40">
        <v>6415</v>
      </c>
      <c r="B44" s="34" t="s">
        <v>324</v>
      </c>
      <c r="C44" s="37">
        <v>1956.16</v>
      </c>
      <c r="D44" s="37"/>
      <c r="E44" s="37">
        <v>441.34</v>
      </c>
      <c r="F44" s="38"/>
      <c r="G44" s="71"/>
    </row>
    <row r="45" spans="1:7" s="34" customFormat="1" ht="15" x14ac:dyDescent="0.25">
      <c r="A45" s="30">
        <v>642</v>
      </c>
      <c r="B45" s="31" t="s">
        <v>22</v>
      </c>
      <c r="C45" s="32">
        <v>346921.97</v>
      </c>
      <c r="D45" s="32">
        <v>722669.64</v>
      </c>
      <c r="E45" s="32">
        <v>701624.23</v>
      </c>
      <c r="F45" s="32">
        <f t="shared" si="0"/>
        <v>202.24266280973788</v>
      </c>
      <c r="G45" s="71">
        <f>E45/D45*100</f>
        <v>97.087824251202804</v>
      </c>
    </row>
    <row r="46" spans="1:7" s="34" customFormat="1" x14ac:dyDescent="0.2">
      <c r="A46" s="40">
        <v>6421</v>
      </c>
      <c r="B46" s="34" t="s">
        <v>23</v>
      </c>
      <c r="C46" s="37">
        <v>12181.3</v>
      </c>
      <c r="D46" s="37"/>
      <c r="E46" s="37">
        <v>47243.67</v>
      </c>
      <c r="F46" s="38">
        <f t="shared" si="0"/>
        <v>387.83766921428747</v>
      </c>
      <c r="G46" s="72"/>
    </row>
    <row r="47" spans="1:7" s="34" customFormat="1" x14ac:dyDescent="0.2">
      <c r="A47" s="40">
        <v>6422</v>
      </c>
      <c r="B47" s="34" t="s">
        <v>24</v>
      </c>
      <c r="C47" s="37">
        <v>30588.23</v>
      </c>
      <c r="D47" s="37"/>
      <c r="E47" s="37">
        <v>17573.62</v>
      </c>
      <c r="F47" s="38">
        <f t="shared" si="0"/>
        <v>57.452229174424275</v>
      </c>
      <c r="G47" s="72"/>
    </row>
    <row r="48" spans="1:7" s="34" customFormat="1" x14ac:dyDescent="0.2">
      <c r="A48" s="40">
        <v>6423</v>
      </c>
      <c r="B48" s="34" t="s">
        <v>25</v>
      </c>
      <c r="C48" s="37">
        <v>277791.58</v>
      </c>
      <c r="D48" s="37"/>
      <c r="E48" s="37">
        <v>615164.79</v>
      </c>
      <c r="F48" s="38">
        <f t="shared" si="0"/>
        <v>221.44832107582238</v>
      </c>
      <c r="G48" s="72"/>
    </row>
    <row r="49" spans="1:7" s="34" customFormat="1" x14ac:dyDescent="0.2">
      <c r="A49" s="40">
        <v>6429</v>
      </c>
      <c r="B49" s="34" t="s">
        <v>25</v>
      </c>
      <c r="C49" s="37">
        <v>26360.86</v>
      </c>
      <c r="D49" s="37"/>
      <c r="E49" s="37">
        <v>21642.15</v>
      </c>
      <c r="F49" s="38">
        <f t="shared" si="0"/>
        <v>82.099559726048398</v>
      </c>
      <c r="G49" s="72"/>
    </row>
    <row r="50" spans="1:7" s="34" customFormat="1" ht="30" x14ac:dyDescent="0.25">
      <c r="A50" s="30">
        <v>65</v>
      </c>
      <c r="B50" s="31" t="s">
        <v>26</v>
      </c>
      <c r="C50" s="32">
        <v>7293404.9400000004</v>
      </c>
      <c r="D50" s="32">
        <v>5580452.6500000004</v>
      </c>
      <c r="E50" s="32">
        <v>5654138.04</v>
      </c>
      <c r="F50" s="32">
        <f t="shared" si="0"/>
        <v>77.523983468824085</v>
      </c>
      <c r="G50" s="71">
        <f>E50/D50*100</f>
        <v>101.32041958997715</v>
      </c>
    </row>
    <row r="51" spans="1:7" s="34" customFormat="1" ht="15" x14ac:dyDescent="0.25">
      <c r="A51" s="30">
        <v>651</v>
      </c>
      <c r="B51" s="31" t="s">
        <v>27</v>
      </c>
      <c r="C51" s="32">
        <v>621372.6</v>
      </c>
      <c r="D51" s="32">
        <v>444000</v>
      </c>
      <c r="E51" s="32">
        <v>404869.45</v>
      </c>
      <c r="F51" s="32">
        <f t="shared" si="0"/>
        <v>65.157274395427152</v>
      </c>
      <c r="G51" s="71">
        <f>E51/D51*100</f>
        <v>91.18681306306307</v>
      </c>
    </row>
    <row r="52" spans="1:7" s="33" customFormat="1" ht="29.25" x14ac:dyDescent="0.25">
      <c r="A52" s="40">
        <v>6512</v>
      </c>
      <c r="B52" s="34" t="s">
        <v>134</v>
      </c>
      <c r="C52" s="37">
        <v>114720.25</v>
      </c>
      <c r="D52" s="37"/>
      <c r="E52" s="37">
        <v>78433.179999999993</v>
      </c>
      <c r="F52" s="38">
        <f t="shared" si="0"/>
        <v>68.36908043697602</v>
      </c>
      <c r="G52" s="71"/>
    </row>
    <row r="53" spans="1:7" s="34" customFormat="1" ht="15" x14ac:dyDescent="0.2">
      <c r="A53" s="40">
        <v>6513</v>
      </c>
      <c r="B53" s="34" t="s">
        <v>135</v>
      </c>
      <c r="C53" s="37">
        <v>146098.51999999999</v>
      </c>
      <c r="D53" s="37"/>
      <c r="E53" s="37">
        <v>113614.34</v>
      </c>
      <c r="F53" s="38">
        <f t="shared" si="0"/>
        <v>77.765565318526171</v>
      </c>
      <c r="G53" s="71"/>
    </row>
    <row r="54" spans="1:7" s="34" customFormat="1" ht="15" x14ac:dyDescent="0.2">
      <c r="A54" s="40">
        <v>6514</v>
      </c>
      <c r="B54" s="34" t="s">
        <v>136</v>
      </c>
      <c r="C54" s="37">
        <v>360553.83</v>
      </c>
      <c r="D54" s="37"/>
      <c r="E54" s="37">
        <v>212821.93</v>
      </c>
      <c r="F54" s="38">
        <f t="shared" si="0"/>
        <v>59.02639558703342</v>
      </c>
      <c r="G54" s="71"/>
    </row>
    <row r="55" spans="1:7" s="33" customFormat="1" ht="15" x14ac:dyDescent="0.25">
      <c r="A55" s="30">
        <v>652</v>
      </c>
      <c r="B55" s="31" t="s">
        <v>28</v>
      </c>
      <c r="C55" s="32">
        <v>2366072.5699999998</v>
      </c>
      <c r="D55" s="32">
        <v>1636452.65</v>
      </c>
      <c r="E55" s="32">
        <v>1651597.52</v>
      </c>
      <c r="F55" s="32">
        <f t="shared" si="0"/>
        <v>69.803333208837302</v>
      </c>
      <c r="G55" s="71">
        <f>E55/D55*100</f>
        <v>100.92546949036381</v>
      </c>
    </row>
    <row r="56" spans="1:7" s="33" customFormat="1" ht="15" x14ac:dyDescent="0.25">
      <c r="A56" s="40">
        <v>6524</v>
      </c>
      <c r="B56" s="34" t="s">
        <v>29</v>
      </c>
      <c r="C56" s="37">
        <v>4255.66</v>
      </c>
      <c r="D56" s="37"/>
      <c r="E56" s="37">
        <v>20956.11</v>
      </c>
      <c r="F56" s="38">
        <f t="shared" si="0"/>
        <v>492.42914142577183</v>
      </c>
      <c r="G56" s="71"/>
    </row>
    <row r="57" spans="1:7" s="34" customFormat="1" ht="15" x14ac:dyDescent="0.2">
      <c r="A57" s="40">
        <v>6526</v>
      </c>
      <c r="B57" s="34" t="s">
        <v>30</v>
      </c>
      <c r="C57" s="37">
        <v>2361816.91</v>
      </c>
      <c r="D57" s="37"/>
      <c r="E57" s="37">
        <v>1630641.41</v>
      </c>
      <c r="F57" s="38">
        <f t="shared" si="0"/>
        <v>69.041821281565802</v>
      </c>
      <c r="G57" s="71"/>
    </row>
    <row r="58" spans="1:7" s="34" customFormat="1" ht="15" x14ac:dyDescent="0.25">
      <c r="A58" s="30">
        <v>653</v>
      </c>
      <c r="B58" s="31" t="s">
        <v>140</v>
      </c>
      <c r="C58" s="32">
        <v>4305959.7699999996</v>
      </c>
      <c r="D58" s="32">
        <v>3500000</v>
      </c>
      <c r="E58" s="32">
        <v>3597671.07</v>
      </c>
      <c r="F58" s="32">
        <f t="shared" si="0"/>
        <v>83.5509680110179</v>
      </c>
      <c r="G58" s="71">
        <f>E58/D58*100</f>
        <v>102.79060199999999</v>
      </c>
    </row>
    <row r="59" spans="1:7" s="34" customFormat="1" ht="15" x14ac:dyDescent="0.2">
      <c r="A59" s="40">
        <v>6531</v>
      </c>
      <c r="B59" s="34" t="s">
        <v>141</v>
      </c>
      <c r="C59" s="37">
        <v>387344.63</v>
      </c>
      <c r="D59" s="37"/>
      <c r="E59" s="37">
        <v>286328.33</v>
      </c>
      <c r="F59" s="38">
        <f t="shared" si="0"/>
        <v>73.92082084628359</v>
      </c>
      <c r="G59" s="71"/>
    </row>
    <row r="60" spans="1:7" s="34" customFormat="1" ht="15" x14ac:dyDescent="0.2">
      <c r="A60" s="40">
        <v>6532</v>
      </c>
      <c r="B60" s="34" t="s">
        <v>142</v>
      </c>
      <c r="C60" s="37">
        <v>3918615.14</v>
      </c>
      <c r="D60" s="37"/>
      <c r="E60" s="37">
        <v>3311342.74</v>
      </c>
      <c r="F60" s="38">
        <f t="shared" si="0"/>
        <v>84.502882311632163</v>
      </c>
      <c r="G60" s="71"/>
    </row>
    <row r="61" spans="1:7" s="34" customFormat="1" ht="15" x14ac:dyDescent="0.25">
      <c r="A61" s="30">
        <v>66</v>
      </c>
      <c r="B61" s="31" t="s">
        <v>31</v>
      </c>
      <c r="C61" s="32">
        <v>446956.53</v>
      </c>
      <c r="D61" s="32">
        <v>340788</v>
      </c>
      <c r="E61" s="32">
        <v>349847.74</v>
      </c>
      <c r="F61" s="32">
        <f t="shared" si="0"/>
        <v>78.273325596115569</v>
      </c>
      <c r="G61" s="71">
        <f>E61/D61*100</f>
        <v>102.65846802117444</v>
      </c>
    </row>
    <row r="62" spans="1:7" s="34" customFormat="1" ht="45" x14ac:dyDescent="0.25">
      <c r="A62" s="30">
        <v>661</v>
      </c>
      <c r="B62" s="31" t="s">
        <v>167</v>
      </c>
      <c r="C62" s="32">
        <v>422419.48</v>
      </c>
      <c r="D62" s="32">
        <v>319878</v>
      </c>
      <c r="E62" s="32">
        <v>341847.74</v>
      </c>
      <c r="F62" s="32">
        <f t="shared" si="0"/>
        <v>80.926130584697461</v>
      </c>
      <c r="G62" s="71">
        <f>E62/D62*100</f>
        <v>106.86816223685281</v>
      </c>
    </row>
    <row r="63" spans="1:7" s="34" customFormat="1" ht="15" x14ac:dyDescent="0.2">
      <c r="A63" s="40">
        <v>6615</v>
      </c>
      <c r="B63" s="34" t="s">
        <v>143</v>
      </c>
      <c r="C63" s="37">
        <v>422419.48</v>
      </c>
      <c r="D63" s="37"/>
      <c r="E63" s="37">
        <v>341847.74</v>
      </c>
      <c r="F63" s="38">
        <f t="shared" si="0"/>
        <v>80.926130584697461</v>
      </c>
      <c r="G63" s="71"/>
    </row>
    <row r="64" spans="1:7" s="34" customFormat="1" ht="30" x14ac:dyDescent="0.25">
      <c r="A64" s="30">
        <v>663</v>
      </c>
      <c r="B64" s="31" t="s">
        <v>125</v>
      </c>
      <c r="C64" s="32">
        <v>24537.05</v>
      </c>
      <c r="D64" s="32">
        <v>20910</v>
      </c>
      <c r="E64" s="32">
        <v>8000</v>
      </c>
      <c r="F64" s="32">
        <f t="shared" si="0"/>
        <v>32.603756360279661</v>
      </c>
      <c r="G64" s="71">
        <f>E64/D64*100</f>
        <v>38.259206121472978</v>
      </c>
    </row>
    <row r="65" spans="1:7" s="34" customFormat="1" ht="15" x14ac:dyDescent="0.2">
      <c r="A65" s="35">
        <v>6631</v>
      </c>
      <c r="B65" s="36" t="s">
        <v>88</v>
      </c>
      <c r="C65" s="38">
        <v>23257.13</v>
      </c>
      <c r="D65" s="38"/>
      <c r="E65" s="38">
        <v>8000</v>
      </c>
      <c r="F65" s="38">
        <f t="shared" si="0"/>
        <v>34.398053414157289</v>
      </c>
      <c r="G65" s="71"/>
    </row>
    <row r="66" spans="1:7" s="34" customFormat="1" ht="15" x14ac:dyDescent="0.2">
      <c r="A66" s="40">
        <v>6632</v>
      </c>
      <c r="B66" s="34" t="s">
        <v>90</v>
      </c>
      <c r="C66" s="37">
        <v>1279.92</v>
      </c>
      <c r="D66" s="37"/>
      <c r="E66" s="37">
        <v>0</v>
      </c>
      <c r="F66" s="38">
        <f t="shared" si="0"/>
        <v>0</v>
      </c>
      <c r="G66" s="71"/>
    </row>
    <row r="67" spans="1:7" s="34" customFormat="1" ht="15" x14ac:dyDescent="0.25">
      <c r="A67" s="30">
        <v>68</v>
      </c>
      <c r="B67" s="31" t="s">
        <v>144</v>
      </c>
      <c r="C67" s="32">
        <v>81904.98</v>
      </c>
      <c r="D67" s="32">
        <v>345000</v>
      </c>
      <c r="E67" s="32">
        <v>283357.84999999998</v>
      </c>
      <c r="F67" s="32">
        <f t="shared" si="0"/>
        <v>345.95924448061641</v>
      </c>
      <c r="G67" s="71">
        <f>E67/D67*100</f>
        <v>82.132710144927529</v>
      </c>
    </row>
    <row r="68" spans="1:7" s="34" customFormat="1" ht="15" x14ac:dyDescent="0.25">
      <c r="A68" s="30">
        <v>681</v>
      </c>
      <c r="B68" s="31" t="s">
        <v>145</v>
      </c>
      <c r="C68" s="32">
        <v>18869.189999999999</v>
      </c>
      <c r="D68" s="32">
        <v>45000</v>
      </c>
      <c r="E68" s="32">
        <v>19100</v>
      </c>
      <c r="F68" s="32">
        <f t="shared" si="0"/>
        <v>101.22321095924096</v>
      </c>
      <c r="G68" s="71">
        <f>E68/D68*100</f>
        <v>42.444444444444443</v>
      </c>
    </row>
    <row r="69" spans="1:7" s="34" customFormat="1" ht="28.5" x14ac:dyDescent="0.2">
      <c r="A69" s="40">
        <v>6815</v>
      </c>
      <c r="B69" s="34" t="s">
        <v>182</v>
      </c>
      <c r="C69" s="37">
        <v>18219.189999999999</v>
      </c>
      <c r="D69" s="37"/>
      <c r="E69" s="37">
        <v>17000</v>
      </c>
      <c r="F69" s="38">
        <f t="shared" si="0"/>
        <v>93.308209640494454</v>
      </c>
      <c r="G69" s="71"/>
    </row>
    <row r="70" spans="1:7" s="34" customFormat="1" ht="15" x14ac:dyDescent="0.2">
      <c r="A70" s="40">
        <v>6819</v>
      </c>
      <c r="B70" s="34" t="s">
        <v>137</v>
      </c>
      <c r="C70" s="37">
        <v>650</v>
      </c>
      <c r="D70" s="37"/>
      <c r="E70" s="37">
        <v>2100</v>
      </c>
      <c r="F70" s="38">
        <f t="shared" si="0"/>
        <v>323.07692307692309</v>
      </c>
      <c r="G70" s="71"/>
    </row>
    <row r="71" spans="1:7" s="34" customFormat="1" ht="15" x14ac:dyDescent="0.25">
      <c r="A71" s="30">
        <v>683</v>
      </c>
      <c r="B71" s="31" t="s">
        <v>31</v>
      </c>
      <c r="C71" s="32">
        <v>63035.79</v>
      </c>
      <c r="D71" s="32">
        <v>300000</v>
      </c>
      <c r="E71" s="32">
        <v>264257.84999999998</v>
      </c>
      <c r="F71" s="32">
        <f t="shared" si="0"/>
        <v>419.21874858711215</v>
      </c>
      <c r="G71" s="71">
        <f>E71/D71*100</f>
        <v>88.085949999999997</v>
      </c>
    </row>
    <row r="72" spans="1:7" s="34" customFormat="1" ht="15" x14ac:dyDescent="0.2">
      <c r="A72" s="40">
        <v>6831</v>
      </c>
      <c r="B72" s="34" t="s">
        <v>31</v>
      </c>
      <c r="C72" s="37">
        <v>63035.79</v>
      </c>
      <c r="D72" s="37"/>
      <c r="E72" s="37">
        <v>264257.84999999998</v>
      </c>
      <c r="F72" s="38">
        <f t="shared" si="0"/>
        <v>419.21874858711215</v>
      </c>
      <c r="G72" s="71"/>
    </row>
    <row r="73" spans="1:7" s="34" customFormat="1" ht="15" x14ac:dyDescent="0.25">
      <c r="A73" s="41"/>
      <c r="B73" s="33"/>
      <c r="C73" s="39"/>
      <c r="D73" s="39"/>
      <c r="E73" s="39"/>
      <c r="F73" s="39"/>
      <c r="G73" s="73"/>
    </row>
    <row r="74" spans="1:7" s="34" customFormat="1" x14ac:dyDescent="0.2">
      <c r="A74" s="40"/>
      <c r="C74" s="37"/>
      <c r="D74" s="37"/>
      <c r="E74" s="37"/>
      <c r="F74" s="37"/>
      <c r="G74" s="74"/>
    </row>
    <row r="75" spans="1:7" ht="15" x14ac:dyDescent="0.25">
      <c r="A75" s="27">
        <v>7</v>
      </c>
      <c r="B75" s="28" t="s">
        <v>32</v>
      </c>
      <c r="C75" s="29">
        <v>349174.03</v>
      </c>
      <c r="D75" s="29">
        <v>1577888.26</v>
      </c>
      <c r="E75" s="29">
        <v>430762.11</v>
      </c>
      <c r="F75" s="29">
        <f>(E75/C75)*100</f>
        <v>123.36602180866656</v>
      </c>
      <c r="G75" s="66">
        <f>E75/D75*100</f>
        <v>27.299912225723766</v>
      </c>
    </row>
    <row r="76" spans="1:7" ht="15" x14ac:dyDescent="0.25">
      <c r="A76" s="27"/>
      <c r="B76" s="28"/>
      <c r="C76" s="29"/>
      <c r="D76" s="29"/>
      <c r="E76" s="29"/>
      <c r="F76" s="29"/>
      <c r="G76" s="66"/>
    </row>
    <row r="77" spans="1:7" s="33" customFormat="1" ht="30" x14ac:dyDescent="0.25">
      <c r="A77" s="30">
        <v>71</v>
      </c>
      <c r="B77" s="31" t="s">
        <v>138</v>
      </c>
      <c r="C77" s="32">
        <v>311814.05</v>
      </c>
      <c r="D77" s="32">
        <v>651988.26</v>
      </c>
      <c r="E77" s="32">
        <v>40961.26</v>
      </c>
      <c r="F77" s="32">
        <f t="shared" ref="F77:F82" si="1">(E77/C77)*100</f>
        <v>13.136438207322604</v>
      </c>
      <c r="G77" s="71">
        <f>E77/D77*100</f>
        <v>6.2825149643031919</v>
      </c>
    </row>
    <row r="78" spans="1:7" s="33" customFormat="1" ht="30" x14ac:dyDescent="0.25">
      <c r="A78" s="30">
        <v>711</v>
      </c>
      <c r="B78" s="31" t="s">
        <v>33</v>
      </c>
      <c r="C78" s="32">
        <v>311814.05</v>
      </c>
      <c r="D78" s="32">
        <v>651988.26</v>
      </c>
      <c r="E78" s="32">
        <v>40961.26</v>
      </c>
      <c r="F78" s="32">
        <f t="shared" si="1"/>
        <v>13.136438207322604</v>
      </c>
      <c r="G78" s="71">
        <f>E78/D78*100</f>
        <v>6.2825149643031919</v>
      </c>
    </row>
    <row r="79" spans="1:7" s="34" customFormat="1" ht="15" x14ac:dyDescent="0.2">
      <c r="A79" s="35">
        <v>7111</v>
      </c>
      <c r="B79" s="36" t="s">
        <v>34</v>
      </c>
      <c r="C79" s="37">
        <v>311814.05</v>
      </c>
      <c r="D79" s="37"/>
      <c r="E79" s="37">
        <v>40961.26</v>
      </c>
      <c r="F79" s="38">
        <f t="shared" si="1"/>
        <v>13.136438207322604</v>
      </c>
      <c r="G79" s="71"/>
    </row>
    <row r="80" spans="1:7" s="34" customFormat="1" ht="30" x14ac:dyDescent="0.25">
      <c r="A80" s="30">
        <v>72</v>
      </c>
      <c r="B80" s="31" t="s">
        <v>35</v>
      </c>
      <c r="C80" s="32">
        <v>37359.980000000003</v>
      </c>
      <c r="D80" s="32">
        <v>925900</v>
      </c>
      <c r="E80" s="32">
        <v>389800.85</v>
      </c>
      <c r="F80" s="32">
        <f t="shared" si="1"/>
        <v>1043.3647180753308</v>
      </c>
      <c r="G80" s="71">
        <f>E80/D80*100</f>
        <v>42.09967059077654</v>
      </c>
    </row>
    <row r="81" spans="1:7" s="34" customFormat="1" ht="15" x14ac:dyDescent="0.25">
      <c r="A81" s="30">
        <v>721</v>
      </c>
      <c r="B81" s="31" t="s">
        <v>36</v>
      </c>
      <c r="C81" s="32">
        <v>37359.980000000003</v>
      </c>
      <c r="D81" s="32">
        <v>900000</v>
      </c>
      <c r="E81" s="32">
        <v>389800.85</v>
      </c>
      <c r="F81" s="32">
        <f t="shared" si="1"/>
        <v>1043.3647180753308</v>
      </c>
      <c r="G81" s="71">
        <f>E81/D81*100</f>
        <v>43.311205555555553</v>
      </c>
    </row>
    <row r="82" spans="1:7" s="33" customFormat="1" ht="15" x14ac:dyDescent="0.25">
      <c r="A82" s="35">
        <v>7211</v>
      </c>
      <c r="B82" s="36" t="s">
        <v>37</v>
      </c>
      <c r="C82" s="37">
        <v>37359.980000000003</v>
      </c>
      <c r="D82" s="37"/>
      <c r="E82" s="37">
        <v>389800.85</v>
      </c>
      <c r="F82" s="38">
        <f t="shared" si="1"/>
        <v>1043.3647180753308</v>
      </c>
      <c r="G82" s="71"/>
    </row>
    <row r="83" spans="1:7" s="33" customFormat="1" ht="15" x14ac:dyDescent="0.25">
      <c r="A83" s="30">
        <v>723</v>
      </c>
      <c r="B83" s="31" t="s">
        <v>731</v>
      </c>
      <c r="C83" s="39"/>
      <c r="D83" s="39">
        <v>25900</v>
      </c>
      <c r="E83" s="39"/>
      <c r="F83" s="32"/>
      <c r="G83" s="71">
        <f>E83/D83*100</f>
        <v>0</v>
      </c>
    </row>
    <row r="84" spans="1:7" s="33" customFormat="1" ht="15" x14ac:dyDescent="0.25">
      <c r="A84" s="35">
        <v>7231</v>
      </c>
      <c r="B84" s="36" t="s">
        <v>732</v>
      </c>
      <c r="C84" s="37"/>
      <c r="D84" s="37"/>
      <c r="E84" s="37"/>
      <c r="F84" s="38"/>
      <c r="G84" s="71"/>
    </row>
    <row r="85" spans="1:7" ht="15" thickBot="1" x14ac:dyDescent="0.25">
      <c r="A85" s="75"/>
      <c r="B85" s="76"/>
      <c r="C85" s="78"/>
      <c r="D85" s="77"/>
      <c r="E85" s="78"/>
      <c r="F85" s="78"/>
      <c r="G85" s="79"/>
    </row>
    <row r="152" spans="2:2" x14ac:dyDescent="0.2">
      <c r="B152" s="26">
        <v>3</v>
      </c>
    </row>
  </sheetData>
  <mergeCells count="2">
    <mergeCell ref="D6:E6"/>
    <mergeCell ref="B7:B8"/>
  </mergeCells>
  <phoneticPr fontId="0" type="noConversion"/>
  <printOptions horizontalCentered="1"/>
  <pageMargins left="0.43307086614173229" right="0.23622047244094491" top="0.78740157480314965" bottom="0.31496062992125984" header="0.51181102362204722" footer="0.31496062992125984"/>
  <pageSetup paperSize="9" scale="77" orientation="portrait" r:id="rId1"/>
  <headerFooter alignWithMargins="0">
    <oddFooter xml:space="preserve">&amp;C4
</oddFooter>
  </headerFooter>
  <rowBreaks count="1" manualBreakCount="1">
    <brk id="44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24"/>
  <sheetViews>
    <sheetView view="pageBreakPreview" topLeftCell="A94" zoomScale="60" zoomScaleNormal="100" workbookViewId="0">
      <selection activeCell="F14" sqref="F14:F15"/>
    </sheetView>
  </sheetViews>
  <sheetFormatPr defaultRowHeight="14.25" x14ac:dyDescent="0.2"/>
  <cols>
    <col min="1" max="1" width="9.28515625" style="26" customWidth="1"/>
    <col min="2" max="2" width="44.85546875" style="26" customWidth="1"/>
    <col min="3" max="3" width="14.28515625" style="26" bestFit="1" customWidth="1"/>
    <col min="4" max="4" width="15.85546875" style="26" bestFit="1" customWidth="1"/>
    <col min="5" max="5" width="14.5703125" style="26" customWidth="1"/>
    <col min="6" max="6" width="14.42578125" style="26" bestFit="1" customWidth="1"/>
    <col min="7" max="7" width="11.42578125" style="26" customWidth="1"/>
    <col min="8" max="8" width="10.140625" style="128" customWidth="1"/>
    <col min="9" max="16384" width="9.140625" style="26"/>
  </cols>
  <sheetData>
    <row r="2" spans="1:8" s="18" customFormat="1" ht="20.25" customHeight="1" thickBot="1" x14ac:dyDescent="0.25">
      <c r="A2" s="14"/>
      <c r="B2" s="15" t="s">
        <v>118</v>
      </c>
      <c r="C2" s="16">
        <f>C10+C89</f>
        <v>46070145.890000001</v>
      </c>
      <c r="D2" s="16">
        <f>D10+D89</f>
        <v>46900672.579999998</v>
      </c>
      <c r="E2" s="16">
        <f>E10+E89</f>
        <v>46900672.579999998</v>
      </c>
      <c r="F2" s="16">
        <f>F10+F89</f>
        <v>41324214.510000005</v>
      </c>
      <c r="G2" s="17">
        <f>(F2/C2)*100</f>
        <v>89.698466787295004</v>
      </c>
      <c r="H2" s="114">
        <f>(F2/E2)*100</f>
        <v>88.110068015574726</v>
      </c>
    </row>
    <row r="3" spans="1:8" s="20" customFormat="1" ht="15.75" thickTop="1" x14ac:dyDescent="0.25">
      <c r="A3" s="19"/>
      <c r="B3" s="19"/>
      <c r="C3" s="19"/>
      <c r="D3" s="19"/>
      <c r="E3" s="19"/>
      <c r="F3" s="19"/>
      <c r="G3" s="19"/>
      <c r="H3" s="115"/>
    </row>
    <row r="4" spans="1:8" s="20" customFormat="1" ht="15" x14ac:dyDescent="0.25">
      <c r="A4" s="19"/>
      <c r="B4" s="19"/>
      <c r="C4" s="19"/>
      <c r="D4" s="19"/>
      <c r="E4" s="19"/>
      <c r="F4" s="19"/>
      <c r="G4" s="19"/>
      <c r="H4" s="115"/>
    </row>
    <row r="5" spans="1:8" s="23" customFormat="1" ht="15.75" thickBot="1" x14ac:dyDescent="0.25">
      <c r="A5" s="21"/>
      <c r="B5" s="21"/>
      <c r="C5" s="22"/>
      <c r="D5" s="163" t="s">
        <v>114</v>
      </c>
      <c r="E5" s="163"/>
      <c r="F5" s="163"/>
      <c r="G5" s="13"/>
      <c r="H5" s="116"/>
    </row>
    <row r="6" spans="1:8" s="6" customFormat="1" ht="15" x14ac:dyDescent="0.2">
      <c r="A6" s="24" t="s">
        <v>1</v>
      </c>
      <c r="B6" s="164" t="s">
        <v>119</v>
      </c>
      <c r="C6" s="24" t="s">
        <v>115</v>
      </c>
      <c r="D6" s="24" t="s">
        <v>151</v>
      </c>
      <c r="E6" s="24" t="s">
        <v>153</v>
      </c>
      <c r="F6" s="24" t="s">
        <v>115</v>
      </c>
      <c r="G6" s="24" t="s">
        <v>116</v>
      </c>
      <c r="H6" s="117" t="s">
        <v>116</v>
      </c>
    </row>
    <row r="7" spans="1:8" s="6" customFormat="1" ht="90.75" thickBot="1" x14ac:dyDescent="0.25">
      <c r="A7" s="25" t="s">
        <v>2</v>
      </c>
      <c r="B7" s="165"/>
      <c r="C7" s="25" t="s">
        <v>336</v>
      </c>
      <c r="D7" s="25" t="s">
        <v>728</v>
      </c>
      <c r="E7" s="25" t="s">
        <v>729</v>
      </c>
      <c r="F7" s="25" t="s">
        <v>729</v>
      </c>
      <c r="G7" s="25" t="s">
        <v>730</v>
      </c>
      <c r="H7" s="118" t="s">
        <v>154</v>
      </c>
    </row>
    <row r="10" spans="1:8" ht="15" x14ac:dyDescent="0.25">
      <c r="A10" s="27">
        <v>3</v>
      </c>
      <c r="B10" s="28" t="s">
        <v>38</v>
      </c>
      <c r="C10" s="29">
        <v>27767675.579999998</v>
      </c>
      <c r="D10" s="29">
        <v>31477492.5</v>
      </c>
      <c r="E10" s="29">
        <v>31463334.73</v>
      </c>
      <c r="F10" s="29">
        <v>28990557.760000002</v>
      </c>
      <c r="G10" s="29">
        <f>(F10/C10)*100</f>
        <v>104.40397748265539</v>
      </c>
      <c r="H10" s="119">
        <f>(F10/E10)*100</f>
        <v>92.140766415194292</v>
      </c>
    </row>
    <row r="11" spans="1:8" s="33" customFormat="1" ht="15" x14ac:dyDescent="0.25">
      <c r="A11" s="30"/>
      <c r="B11" s="31"/>
      <c r="C11" s="32"/>
      <c r="D11" s="32"/>
      <c r="E11" s="32"/>
      <c r="F11" s="32"/>
      <c r="G11" s="32"/>
      <c r="H11" s="120"/>
    </row>
    <row r="12" spans="1:8" s="33" customFormat="1" ht="15" x14ac:dyDescent="0.25">
      <c r="A12" s="30">
        <v>31</v>
      </c>
      <c r="B12" s="31" t="s">
        <v>39</v>
      </c>
      <c r="C12" s="32">
        <v>7591083.0199999996</v>
      </c>
      <c r="D12" s="32">
        <v>8536791.0800000001</v>
      </c>
      <c r="E12" s="32">
        <v>8536791.0800000001</v>
      </c>
      <c r="F12" s="32">
        <v>8277253.3399999999</v>
      </c>
      <c r="G12" s="32">
        <f>(F12/C12)*100</f>
        <v>109.03916237238043</v>
      </c>
      <c r="H12" s="120">
        <f>(F12/E12)*100</f>
        <v>96.959774023191855</v>
      </c>
    </row>
    <row r="13" spans="1:8" s="34" customFormat="1" ht="15" x14ac:dyDescent="0.25">
      <c r="A13" s="30">
        <v>311</v>
      </c>
      <c r="B13" s="31" t="s">
        <v>40</v>
      </c>
      <c r="C13" s="32">
        <v>6168653.2800000003</v>
      </c>
      <c r="D13" s="32">
        <v>7041722.8200000003</v>
      </c>
      <c r="E13" s="32">
        <v>7041722.8200000003</v>
      </c>
      <c r="F13" s="32">
        <v>6858406.04</v>
      </c>
      <c r="G13" s="32">
        <f t="shared" ref="G13:G80" si="0">(F13/C13)*100</f>
        <v>111.18157770734685</v>
      </c>
      <c r="H13" s="120">
        <f>(F13/E13)*100</f>
        <v>97.396705540875004</v>
      </c>
    </row>
    <row r="14" spans="1:8" s="34" customFormat="1" x14ac:dyDescent="0.2">
      <c r="A14" s="35">
        <v>3111</v>
      </c>
      <c r="B14" s="36" t="s">
        <v>41</v>
      </c>
      <c r="C14" s="37">
        <v>6157102.9000000004</v>
      </c>
      <c r="D14" s="37"/>
      <c r="E14" s="37"/>
      <c r="F14" s="37">
        <v>6851925.1600000001</v>
      </c>
      <c r="G14" s="38">
        <f t="shared" si="0"/>
        <v>111.28488952166123</v>
      </c>
      <c r="H14" s="121"/>
    </row>
    <row r="15" spans="1:8" s="34" customFormat="1" x14ac:dyDescent="0.2">
      <c r="A15" s="35">
        <v>3113</v>
      </c>
      <c r="B15" s="36" t="s">
        <v>177</v>
      </c>
      <c r="C15" s="37">
        <v>11550.38</v>
      </c>
      <c r="D15" s="37"/>
      <c r="E15" s="37"/>
      <c r="F15" s="37">
        <v>6480.88</v>
      </c>
      <c r="G15" s="38"/>
      <c r="H15" s="121"/>
    </row>
    <row r="16" spans="1:8" s="33" customFormat="1" ht="15" x14ac:dyDescent="0.25">
      <c r="A16" s="30">
        <v>312</v>
      </c>
      <c r="B16" s="31" t="s">
        <v>42</v>
      </c>
      <c r="C16" s="32">
        <v>402393.69</v>
      </c>
      <c r="D16" s="32">
        <v>328700</v>
      </c>
      <c r="E16" s="32">
        <v>328700</v>
      </c>
      <c r="F16" s="32">
        <v>282948.82</v>
      </c>
      <c r="G16" s="32">
        <f t="shared" si="0"/>
        <v>70.316415746976546</v>
      </c>
      <c r="H16" s="120">
        <f>(F16/E16)*100</f>
        <v>86.081174323090977</v>
      </c>
    </row>
    <row r="17" spans="1:8" s="34" customFormat="1" x14ac:dyDescent="0.2">
      <c r="A17" s="35">
        <v>3121</v>
      </c>
      <c r="B17" s="36" t="s">
        <v>42</v>
      </c>
      <c r="C17" s="37">
        <v>402393.69</v>
      </c>
      <c r="D17" s="37"/>
      <c r="E17" s="37"/>
      <c r="F17" s="37">
        <v>282948.82</v>
      </c>
      <c r="G17" s="38">
        <f t="shared" si="0"/>
        <v>70.316415746976546</v>
      </c>
      <c r="H17" s="121"/>
    </row>
    <row r="18" spans="1:8" s="34" customFormat="1" ht="15" x14ac:dyDescent="0.25">
      <c r="A18" s="30">
        <v>313</v>
      </c>
      <c r="B18" s="31" t="s">
        <v>43</v>
      </c>
      <c r="C18" s="32">
        <v>1020036.05</v>
      </c>
      <c r="D18" s="32">
        <v>1166368.26</v>
      </c>
      <c r="E18" s="32">
        <v>1166368.26</v>
      </c>
      <c r="F18" s="32">
        <v>1135898.48</v>
      </c>
      <c r="G18" s="32">
        <f t="shared" si="0"/>
        <v>111.35866031401535</v>
      </c>
      <c r="H18" s="120">
        <f>(F18/E18)*100</f>
        <v>97.387636388527923</v>
      </c>
    </row>
    <row r="19" spans="1:8" s="33" customFormat="1" ht="15" x14ac:dyDescent="0.25">
      <c r="A19" s="35">
        <v>3132</v>
      </c>
      <c r="B19" s="36" t="s">
        <v>44</v>
      </c>
      <c r="C19" s="37">
        <v>1016334.21</v>
      </c>
      <c r="D19" s="37"/>
      <c r="E19" s="37"/>
      <c r="F19" s="37">
        <v>1133029.1499999999</v>
      </c>
      <c r="G19" s="38">
        <f t="shared" si="0"/>
        <v>111.48194549113917</v>
      </c>
      <c r="H19" s="121"/>
    </row>
    <row r="20" spans="1:8" s="33" customFormat="1" ht="15" x14ac:dyDescent="0.25">
      <c r="A20" s="35">
        <v>3133</v>
      </c>
      <c r="B20" s="36" t="s">
        <v>45</v>
      </c>
      <c r="C20" s="37">
        <v>3701.84</v>
      </c>
      <c r="D20" s="37"/>
      <c r="E20" s="37"/>
      <c r="F20" s="37">
        <v>2869.33</v>
      </c>
      <c r="G20" s="38">
        <f t="shared" si="0"/>
        <v>77.510913491669001</v>
      </c>
      <c r="H20" s="121"/>
    </row>
    <row r="21" spans="1:8" s="34" customFormat="1" ht="15" x14ac:dyDescent="0.25">
      <c r="A21" s="30">
        <v>32</v>
      </c>
      <c r="B21" s="31" t="s">
        <v>46</v>
      </c>
      <c r="C21" s="32">
        <v>10533623.15</v>
      </c>
      <c r="D21" s="32">
        <v>12267541.42</v>
      </c>
      <c r="E21" s="32">
        <v>12261133.92</v>
      </c>
      <c r="F21" s="32">
        <v>10748124.34</v>
      </c>
      <c r="G21" s="32">
        <f t="shared" si="0"/>
        <v>102.03634767397199</v>
      </c>
      <c r="H21" s="120">
        <f>(F21/E21)*100</f>
        <v>87.660117001641879</v>
      </c>
    </row>
    <row r="22" spans="1:8" s="34" customFormat="1" ht="15" x14ac:dyDescent="0.25">
      <c r="A22" s="30">
        <v>321</v>
      </c>
      <c r="B22" s="31" t="s">
        <v>47</v>
      </c>
      <c r="C22" s="32">
        <v>562945.24</v>
      </c>
      <c r="D22" s="32">
        <v>581182</v>
      </c>
      <c r="E22" s="32">
        <v>587432</v>
      </c>
      <c r="F22" s="32">
        <v>513471.93</v>
      </c>
      <c r="G22" s="32">
        <f t="shared" si="0"/>
        <v>91.211701159423612</v>
      </c>
      <c r="H22" s="120">
        <f>(F22/E22)*100</f>
        <v>87.409594642443722</v>
      </c>
    </row>
    <row r="23" spans="1:8" s="34" customFormat="1" x14ac:dyDescent="0.2">
      <c r="A23" s="35">
        <v>3211</v>
      </c>
      <c r="B23" s="36" t="s">
        <v>48</v>
      </c>
      <c r="C23" s="37">
        <v>20990.94</v>
      </c>
      <c r="D23" s="37"/>
      <c r="E23" s="37"/>
      <c r="F23" s="37">
        <v>7511.44</v>
      </c>
      <c r="G23" s="38">
        <f t="shared" si="0"/>
        <v>35.784200231147345</v>
      </c>
      <c r="H23" s="121"/>
    </row>
    <row r="24" spans="1:8" s="33" customFormat="1" ht="29.25" x14ac:dyDescent="0.25">
      <c r="A24" s="35">
        <v>3212</v>
      </c>
      <c r="B24" s="36" t="s">
        <v>49</v>
      </c>
      <c r="C24" s="37">
        <v>504808.81</v>
      </c>
      <c r="D24" s="37"/>
      <c r="E24" s="37"/>
      <c r="F24" s="37">
        <v>496946</v>
      </c>
      <c r="G24" s="38">
        <f t="shared" si="0"/>
        <v>98.442418229586764</v>
      </c>
      <c r="H24" s="121"/>
    </row>
    <row r="25" spans="1:8" s="33" customFormat="1" ht="15" x14ac:dyDescent="0.25">
      <c r="A25" s="35">
        <v>3213</v>
      </c>
      <c r="B25" s="36" t="s">
        <v>50</v>
      </c>
      <c r="C25" s="37">
        <v>37145.49</v>
      </c>
      <c r="D25" s="37"/>
      <c r="E25" s="37"/>
      <c r="F25" s="37">
        <v>9014.49</v>
      </c>
      <c r="G25" s="38">
        <f t="shared" si="0"/>
        <v>24.268060537093465</v>
      </c>
      <c r="H25" s="121"/>
    </row>
    <row r="26" spans="1:8" s="34" customFormat="1" ht="15" x14ac:dyDescent="0.25">
      <c r="A26" s="30">
        <v>322</v>
      </c>
      <c r="B26" s="31" t="s">
        <v>51</v>
      </c>
      <c r="C26" s="32">
        <v>2035980.75</v>
      </c>
      <c r="D26" s="32">
        <v>2147560.54</v>
      </c>
      <c r="E26" s="32">
        <v>2092560.54</v>
      </c>
      <c r="F26" s="32">
        <v>1941033.93</v>
      </c>
      <c r="G26" s="32">
        <f t="shared" si="0"/>
        <v>95.33655610447201</v>
      </c>
      <c r="H26" s="120">
        <f>(F26/E26)*100</f>
        <v>92.758794448068869</v>
      </c>
    </row>
    <row r="27" spans="1:8" s="34" customFormat="1" x14ac:dyDescent="0.2">
      <c r="A27" s="35">
        <v>3221</v>
      </c>
      <c r="B27" s="36" t="s">
        <v>52</v>
      </c>
      <c r="C27" s="37">
        <v>156996.84</v>
      </c>
      <c r="D27" s="37"/>
      <c r="E27" s="37"/>
      <c r="F27" s="37">
        <v>180255.57</v>
      </c>
      <c r="G27" s="38">
        <f t="shared" si="0"/>
        <v>114.81477588975677</v>
      </c>
      <c r="H27" s="121"/>
    </row>
    <row r="28" spans="1:8" s="34" customFormat="1" x14ac:dyDescent="0.2">
      <c r="A28" s="35">
        <v>3222</v>
      </c>
      <c r="B28" s="36" t="s">
        <v>178</v>
      </c>
      <c r="C28" s="37">
        <v>348998.46</v>
      </c>
      <c r="D28" s="37"/>
      <c r="E28" s="37"/>
      <c r="F28" s="37">
        <v>293790.26</v>
      </c>
      <c r="G28" s="38"/>
      <c r="H28" s="121"/>
    </row>
    <row r="29" spans="1:8" s="34" customFormat="1" x14ac:dyDescent="0.2">
      <c r="A29" s="35">
        <v>3223</v>
      </c>
      <c r="B29" s="36" t="s">
        <v>53</v>
      </c>
      <c r="C29" s="37">
        <v>1440426.07</v>
      </c>
      <c r="D29" s="37"/>
      <c r="E29" s="37"/>
      <c r="F29" s="37">
        <v>1333516.8999999999</v>
      </c>
      <c r="G29" s="38">
        <f t="shared" si="0"/>
        <v>92.577948134471072</v>
      </c>
      <c r="H29" s="121"/>
    </row>
    <row r="30" spans="1:8" s="33" customFormat="1" ht="29.25" x14ac:dyDescent="0.25">
      <c r="A30" s="35">
        <v>3224</v>
      </c>
      <c r="B30" s="36" t="s">
        <v>54</v>
      </c>
      <c r="C30" s="37">
        <v>46033.71</v>
      </c>
      <c r="D30" s="37"/>
      <c r="E30" s="37"/>
      <c r="F30" s="37">
        <v>52774.720000000001</v>
      </c>
      <c r="G30" s="38">
        <f t="shared" si="0"/>
        <v>114.64363832504485</v>
      </c>
      <c r="H30" s="121"/>
    </row>
    <row r="31" spans="1:8" s="34" customFormat="1" x14ac:dyDescent="0.2">
      <c r="A31" s="35">
        <v>3225</v>
      </c>
      <c r="B31" s="36" t="s">
        <v>55</v>
      </c>
      <c r="C31" s="37">
        <v>37796.92</v>
      </c>
      <c r="D31" s="37"/>
      <c r="E31" s="37"/>
      <c r="F31" s="37">
        <v>71777.37</v>
      </c>
      <c r="G31" s="38">
        <f t="shared" si="0"/>
        <v>189.9026957752113</v>
      </c>
      <c r="H31" s="121"/>
    </row>
    <row r="32" spans="1:8" s="34" customFormat="1" x14ac:dyDescent="0.2">
      <c r="A32" s="35">
        <v>3227</v>
      </c>
      <c r="B32" s="36" t="s">
        <v>146</v>
      </c>
      <c r="C32" s="37">
        <v>5728.75</v>
      </c>
      <c r="D32" s="37"/>
      <c r="E32" s="37"/>
      <c r="F32" s="37">
        <v>8919.11</v>
      </c>
      <c r="G32" s="38">
        <f t="shared" si="0"/>
        <v>155.69033384246126</v>
      </c>
      <c r="H32" s="121"/>
    </row>
    <row r="33" spans="1:8" s="34" customFormat="1" ht="15" x14ac:dyDescent="0.25">
      <c r="A33" s="30">
        <v>323</v>
      </c>
      <c r="B33" s="31" t="s">
        <v>56</v>
      </c>
      <c r="C33" s="32">
        <v>6289316.71</v>
      </c>
      <c r="D33" s="32">
        <v>7339881.5800000001</v>
      </c>
      <c r="E33" s="32">
        <v>7382224.0800000001</v>
      </c>
      <c r="F33" s="32">
        <v>6254371.8300000001</v>
      </c>
      <c r="G33" s="32">
        <f>(F33/C33)*100</f>
        <v>99.444377161919078</v>
      </c>
      <c r="H33" s="120">
        <f>(F33/E33)*100</f>
        <v>84.722053438399556</v>
      </c>
    </row>
    <row r="34" spans="1:8" s="34" customFormat="1" x14ac:dyDescent="0.2">
      <c r="A34" s="35">
        <v>3231</v>
      </c>
      <c r="B34" s="36" t="s">
        <v>57</v>
      </c>
      <c r="C34" s="37">
        <v>306452.13</v>
      </c>
      <c r="D34" s="37"/>
      <c r="E34" s="37"/>
      <c r="F34" s="37">
        <v>373915.79</v>
      </c>
      <c r="G34" s="38">
        <f t="shared" si="0"/>
        <v>122.01442032724654</v>
      </c>
      <c r="H34" s="121"/>
    </row>
    <row r="35" spans="1:8" s="34" customFormat="1" x14ac:dyDescent="0.2">
      <c r="A35" s="35">
        <v>3232</v>
      </c>
      <c r="B35" s="36" t="s">
        <v>58</v>
      </c>
      <c r="C35" s="37">
        <v>2359974.85</v>
      </c>
      <c r="D35" s="37"/>
      <c r="E35" s="37"/>
      <c r="F35" s="37">
        <v>1971692.82</v>
      </c>
      <c r="G35" s="38">
        <f t="shared" si="0"/>
        <v>83.547196276265396</v>
      </c>
      <c r="H35" s="121"/>
    </row>
    <row r="36" spans="1:8" s="33" customFormat="1" ht="15" x14ac:dyDescent="0.25">
      <c r="A36" s="35">
        <v>3233</v>
      </c>
      <c r="B36" s="36" t="s">
        <v>59</v>
      </c>
      <c r="C36" s="37">
        <v>602471.9</v>
      </c>
      <c r="D36" s="37"/>
      <c r="E36" s="37"/>
      <c r="F36" s="37">
        <v>478401.78</v>
      </c>
      <c r="G36" s="38">
        <f t="shared" si="0"/>
        <v>79.406488501787393</v>
      </c>
      <c r="H36" s="121"/>
    </row>
    <row r="37" spans="1:8" s="34" customFormat="1" x14ac:dyDescent="0.2">
      <c r="A37" s="35">
        <v>3234</v>
      </c>
      <c r="B37" s="36" t="s">
        <v>60</v>
      </c>
      <c r="C37" s="37">
        <v>1450448.79</v>
      </c>
      <c r="D37" s="37"/>
      <c r="E37" s="37"/>
      <c r="F37" s="37">
        <v>1843418.31</v>
      </c>
      <c r="G37" s="38">
        <f t="shared" si="0"/>
        <v>127.09296065530174</v>
      </c>
      <c r="H37" s="121"/>
    </row>
    <row r="38" spans="1:8" s="34" customFormat="1" x14ac:dyDescent="0.2">
      <c r="A38" s="35">
        <v>3235</v>
      </c>
      <c r="B38" s="36" t="s">
        <v>126</v>
      </c>
      <c r="C38" s="37">
        <v>77617.2</v>
      </c>
      <c r="D38" s="37"/>
      <c r="E38" s="37"/>
      <c r="F38" s="37">
        <v>87760.95</v>
      </c>
      <c r="G38" s="38">
        <f t="shared" si="0"/>
        <v>113.06894605834789</v>
      </c>
      <c r="H38" s="121"/>
    </row>
    <row r="39" spans="1:8" s="34" customFormat="1" x14ac:dyDescent="0.2">
      <c r="A39" s="35">
        <v>3236</v>
      </c>
      <c r="B39" s="36" t="s">
        <v>61</v>
      </c>
      <c r="C39" s="37">
        <v>30845.49</v>
      </c>
      <c r="D39" s="37"/>
      <c r="E39" s="37"/>
      <c r="F39" s="37">
        <v>44250.46</v>
      </c>
      <c r="G39" s="38">
        <f t="shared" si="0"/>
        <v>143.45844400591463</v>
      </c>
      <c r="H39" s="121"/>
    </row>
    <row r="40" spans="1:8" s="34" customFormat="1" x14ac:dyDescent="0.2">
      <c r="A40" s="35">
        <v>3237</v>
      </c>
      <c r="B40" s="36" t="s">
        <v>62</v>
      </c>
      <c r="C40" s="37">
        <v>693661.01</v>
      </c>
      <c r="D40" s="37"/>
      <c r="E40" s="37"/>
      <c r="F40" s="37">
        <v>713417.3</v>
      </c>
      <c r="G40" s="38">
        <f t="shared" si="0"/>
        <v>102.84811885275202</v>
      </c>
      <c r="H40" s="121"/>
    </row>
    <row r="41" spans="1:8" s="34" customFormat="1" x14ac:dyDescent="0.2">
      <c r="A41" s="35">
        <v>3238</v>
      </c>
      <c r="B41" s="36" t="s">
        <v>63</v>
      </c>
      <c r="C41" s="37">
        <v>291664.89</v>
      </c>
      <c r="D41" s="37"/>
      <c r="E41" s="37"/>
      <c r="F41" s="37">
        <v>313463.64</v>
      </c>
      <c r="G41" s="38">
        <f t="shared" si="0"/>
        <v>107.4739026696014</v>
      </c>
      <c r="H41" s="121"/>
    </row>
    <row r="42" spans="1:8" s="34" customFormat="1" x14ac:dyDescent="0.2">
      <c r="A42" s="35">
        <v>3239</v>
      </c>
      <c r="B42" s="36" t="s">
        <v>64</v>
      </c>
      <c r="C42" s="37">
        <v>476180.45</v>
      </c>
      <c r="D42" s="37"/>
      <c r="E42" s="37"/>
      <c r="F42" s="37">
        <v>428050.78</v>
      </c>
      <c r="G42" s="38">
        <f t="shared" si="0"/>
        <v>89.892556487776858</v>
      </c>
      <c r="H42" s="121"/>
    </row>
    <row r="43" spans="1:8" s="34" customFormat="1" ht="30" x14ac:dyDescent="0.25">
      <c r="A43" s="30">
        <v>324</v>
      </c>
      <c r="B43" s="31" t="s">
        <v>147</v>
      </c>
      <c r="C43" s="32">
        <v>17137.990000000002</v>
      </c>
      <c r="D43" s="32">
        <v>31700</v>
      </c>
      <c r="E43" s="32">
        <v>31700</v>
      </c>
      <c r="F43" s="32">
        <v>10149.219999999999</v>
      </c>
      <c r="G43" s="32">
        <f t="shared" si="0"/>
        <v>59.22059704784516</v>
      </c>
      <c r="H43" s="120">
        <f>(F43/E43)*100</f>
        <v>32.016466876971606</v>
      </c>
    </row>
    <row r="44" spans="1:8" s="34" customFormat="1" ht="28.5" x14ac:dyDescent="0.2">
      <c r="A44" s="35">
        <v>3241</v>
      </c>
      <c r="B44" s="36" t="s">
        <v>147</v>
      </c>
      <c r="C44" s="37">
        <v>17137.990000000002</v>
      </c>
      <c r="D44" s="37"/>
      <c r="E44" s="37"/>
      <c r="F44" s="37">
        <v>10149.219999999999</v>
      </c>
      <c r="G44" s="38">
        <f t="shared" si="0"/>
        <v>59.22059704784516</v>
      </c>
      <c r="H44" s="121"/>
    </row>
    <row r="45" spans="1:8" s="34" customFormat="1" ht="15" x14ac:dyDescent="0.25">
      <c r="A45" s="30">
        <v>329</v>
      </c>
      <c r="B45" s="31" t="s">
        <v>65</v>
      </c>
      <c r="C45" s="32">
        <v>1628242.46</v>
      </c>
      <c r="D45" s="32">
        <v>2167217.2999999998</v>
      </c>
      <c r="E45" s="32">
        <v>2167217.2999999998</v>
      </c>
      <c r="F45" s="32">
        <v>2029097.43</v>
      </c>
      <c r="G45" s="32">
        <f t="shared" si="0"/>
        <v>124.61887463615216</v>
      </c>
      <c r="H45" s="120">
        <f>(F45/E45)*100</f>
        <v>93.62685643013279</v>
      </c>
    </row>
    <row r="46" spans="1:8" s="34" customFormat="1" ht="29.25" x14ac:dyDescent="0.25">
      <c r="A46" s="35">
        <v>3291</v>
      </c>
      <c r="B46" s="36" t="s">
        <v>66</v>
      </c>
      <c r="C46" s="38">
        <v>477407.12</v>
      </c>
      <c r="D46" s="32"/>
      <c r="E46" s="32"/>
      <c r="F46" s="38">
        <v>487247.18</v>
      </c>
      <c r="G46" s="38">
        <f t="shared" si="0"/>
        <v>102.06114646970494</v>
      </c>
      <c r="H46" s="120"/>
    </row>
    <row r="47" spans="1:8" s="34" customFormat="1" x14ac:dyDescent="0.2">
      <c r="A47" s="35">
        <v>3292</v>
      </c>
      <c r="B47" s="36" t="s">
        <v>67</v>
      </c>
      <c r="C47" s="37">
        <v>89031.43</v>
      </c>
      <c r="D47" s="37"/>
      <c r="E47" s="37"/>
      <c r="F47" s="37">
        <v>93844.67</v>
      </c>
      <c r="G47" s="38">
        <f t="shared" si="0"/>
        <v>105.40622564413489</v>
      </c>
      <c r="H47" s="121"/>
    </row>
    <row r="48" spans="1:8" s="33" customFormat="1" ht="15" x14ac:dyDescent="0.25">
      <c r="A48" s="35">
        <v>3293</v>
      </c>
      <c r="B48" s="36" t="s">
        <v>68</v>
      </c>
      <c r="C48" s="37">
        <v>73810.63</v>
      </c>
      <c r="D48" s="37"/>
      <c r="E48" s="37"/>
      <c r="F48" s="37">
        <v>51212.800000000003</v>
      </c>
      <c r="G48" s="38">
        <f t="shared" si="0"/>
        <v>69.38404400558565</v>
      </c>
      <c r="H48" s="121"/>
    </row>
    <row r="49" spans="1:8" s="34" customFormat="1" x14ac:dyDescent="0.2">
      <c r="A49" s="35">
        <v>3294</v>
      </c>
      <c r="B49" s="36" t="s">
        <v>69</v>
      </c>
      <c r="C49" s="37">
        <v>37899.08</v>
      </c>
      <c r="D49" s="37"/>
      <c r="E49" s="37"/>
      <c r="F49" s="37">
        <v>38602.28</v>
      </c>
      <c r="G49" s="38">
        <f t="shared" si="0"/>
        <v>101.85545401102083</v>
      </c>
      <c r="H49" s="121"/>
    </row>
    <row r="50" spans="1:8" s="34" customFormat="1" x14ac:dyDescent="0.2">
      <c r="A50" s="35">
        <v>3295</v>
      </c>
      <c r="B50" s="36" t="s">
        <v>148</v>
      </c>
      <c r="C50" s="37">
        <v>108292.77</v>
      </c>
      <c r="D50" s="37"/>
      <c r="E50" s="37"/>
      <c r="F50" s="37">
        <v>57622.62</v>
      </c>
      <c r="G50" s="38">
        <f t="shared" si="0"/>
        <v>53.210034243283275</v>
      </c>
      <c r="H50" s="121"/>
    </row>
    <row r="51" spans="1:8" s="34" customFormat="1" x14ac:dyDescent="0.2">
      <c r="A51" s="35">
        <v>3299</v>
      </c>
      <c r="B51" s="36" t="s">
        <v>65</v>
      </c>
      <c r="C51" s="37">
        <v>841801.43</v>
      </c>
      <c r="D51" s="37"/>
      <c r="E51" s="37"/>
      <c r="F51" s="37">
        <v>1300567.8799999999</v>
      </c>
      <c r="G51" s="38">
        <f t="shared" si="0"/>
        <v>154.49817898266102</v>
      </c>
      <c r="H51" s="121"/>
    </row>
    <row r="52" spans="1:8" s="34" customFormat="1" ht="15" x14ac:dyDescent="0.25">
      <c r="A52" s="30">
        <v>34</v>
      </c>
      <c r="B52" s="31" t="s">
        <v>70</v>
      </c>
      <c r="C52" s="32">
        <v>50370.78</v>
      </c>
      <c r="D52" s="32">
        <v>63200</v>
      </c>
      <c r="E52" s="32">
        <v>63200</v>
      </c>
      <c r="F52" s="32">
        <v>53920.42</v>
      </c>
      <c r="G52" s="32">
        <f t="shared" si="0"/>
        <v>107.04702210289379</v>
      </c>
      <c r="H52" s="120">
        <f>(F52/E52)*100</f>
        <v>85.31712025316456</v>
      </c>
    </row>
    <row r="53" spans="1:8" s="34" customFormat="1" ht="15" x14ac:dyDescent="0.25">
      <c r="A53" s="30">
        <v>342</v>
      </c>
      <c r="B53" s="31" t="s">
        <v>71</v>
      </c>
      <c r="C53" s="32">
        <v>6978.58</v>
      </c>
      <c r="D53" s="32">
        <v>3000</v>
      </c>
      <c r="E53" s="32">
        <v>3000</v>
      </c>
      <c r="F53" s="32">
        <v>2481.08</v>
      </c>
      <c r="G53" s="32">
        <f t="shared" si="0"/>
        <v>35.552791542118882</v>
      </c>
      <c r="H53" s="120">
        <f>(F53/E53)*100</f>
        <v>82.702666666666673</v>
      </c>
    </row>
    <row r="54" spans="1:8" s="34" customFormat="1" ht="42.75" x14ac:dyDescent="0.2">
      <c r="A54" s="35">
        <v>3422</v>
      </c>
      <c r="B54" s="36" t="s">
        <v>187</v>
      </c>
      <c r="C54" s="38">
        <v>6978.58</v>
      </c>
      <c r="D54" s="38"/>
      <c r="E54" s="38"/>
      <c r="F54" s="38">
        <v>2481.08</v>
      </c>
      <c r="G54" s="38">
        <f t="shared" si="0"/>
        <v>35.552791542118882</v>
      </c>
      <c r="H54" s="122"/>
    </row>
    <row r="55" spans="1:8" s="33" customFormat="1" ht="15" x14ac:dyDescent="0.25">
      <c r="A55" s="30">
        <v>343</v>
      </c>
      <c r="B55" s="31" t="s">
        <v>72</v>
      </c>
      <c r="C55" s="32">
        <v>43392.2</v>
      </c>
      <c r="D55" s="32">
        <v>60200</v>
      </c>
      <c r="E55" s="32">
        <v>60200</v>
      </c>
      <c r="F55" s="32">
        <v>51439.34</v>
      </c>
      <c r="G55" s="32">
        <f t="shared" si="0"/>
        <v>118.5451302307788</v>
      </c>
      <c r="H55" s="120">
        <f>(F55/E55)*100</f>
        <v>85.44740863787375</v>
      </c>
    </row>
    <row r="56" spans="1:8" s="33" customFormat="1" ht="15" x14ac:dyDescent="0.25">
      <c r="A56" s="35">
        <v>3431</v>
      </c>
      <c r="B56" s="36" t="s">
        <v>73</v>
      </c>
      <c r="C56" s="38">
        <v>23106.880000000001</v>
      </c>
      <c r="D56" s="32"/>
      <c r="E56" s="32"/>
      <c r="F56" s="38">
        <v>35486.36</v>
      </c>
      <c r="G56" s="38">
        <f t="shared" si="0"/>
        <v>153.57486601393177</v>
      </c>
      <c r="H56" s="122"/>
    </row>
    <row r="57" spans="1:8" s="34" customFormat="1" x14ac:dyDescent="0.2">
      <c r="A57" s="35">
        <v>3432</v>
      </c>
      <c r="B57" s="36" t="s">
        <v>74</v>
      </c>
      <c r="C57" s="37">
        <v>100.84</v>
      </c>
      <c r="D57" s="37"/>
      <c r="E57" s="37"/>
      <c r="F57" s="37">
        <v>541.64</v>
      </c>
      <c r="G57" s="38">
        <f t="shared" si="0"/>
        <v>537.12812376041256</v>
      </c>
      <c r="H57" s="121"/>
    </row>
    <row r="58" spans="1:8" s="34" customFormat="1" x14ac:dyDescent="0.2">
      <c r="A58" s="35">
        <v>3433</v>
      </c>
      <c r="B58" s="36" t="s">
        <v>75</v>
      </c>
      <c r="C58" s="37">
        <v>503.76</v>
      </c>
      <c r="D58" s="37"/>
      <c r="E58" s="37"/>
      <c r="F58" s="37">
        <v>241.8</v>
      </c>
      <c r="G58" s="38">
        <f t="shared" si="0"/>
        <v>47.999047165316824</v>
      </c>
      <c r="H58" s="121"/>
    </row>
    <row r="59" spans="1:8" s="34" customFormat="1" x14ac:dyDescent="0.2">
      <c r="A59" s="35">
        <v>3434</v>
      </c>
      <c r="B59" s="36" t="s">
        <v>76</v>
      </c>
      <c r="C59" s="37">
        <v>19680.72</v>
      </c>
      <c r="D59" s="37"/>
      <c r="E59" s="37"/>
      <c r="F59" s="37">
        <v>15169.54</v>
      </c>
      <c r="G59" s="38">
        <f t="shared" si="0"/>
        <v>77.078176001690991</v>
      </c>
      <c r="H59" s="121"/>
    </row>
    <row r="60" spans="1:8" s="34" customFormat="1" ht="15" x14ac:dyDescent="0.25">
      <c r="A60" s="30">
        <v>35</v>
      </c>
      <c r="B60" s="31" t="s">
        <v>77</v>
      </c>
      <c r="C60" s="39">
        <v>795290</v>
      </c>
      <c r="D60" s="39">
        <v>50000</v>
      </c>
      <c r="E60" s="39">
        <v>50000</v>
      </c>
      <c r="F60" s="39">
        <v>18920</v>
      </c>
      <c r="G60" s="32">
        <f t="shared" si="0"/>
        <v>2.379006400181066</v>
      </c>
      <c r="H60" s="120">
        <f>(F60/E60)*100</f>
        <v>37.840000000000003</v>
      </c>
    </row>
    <row r="61" spans="1:8" s="34" customFormat="1" ht="30" x14ac:dyDescent="0.25">
      <c r="A61" s="30">
        <v>351</v>
      </c>
      <c r="B61" s="31" t="s">
        <v>338</v>
      </c>
      <c r="C61" s="39">
        <v>776000</v>
      </c>
      <c r="D61" s="39">
        <v>0</v>
      </c>
      <c r="E61" s="39">
        <v>0</v>
      </c>
      <c r="F61" s="39">
        <v>0</v>
      </c>
      <c r="G61" s="32"/>
      <c r="H61" s="120"/>
    </row>
    <row r="62" spans="1:8" s="34" customFormat="1" ht="28.5" x14ac:dyDescent="0.2">
      <c r="A62" s="35">
        <v>3512</v>
      </c>
      <c r="B62" s="36" t="s">
        <v>338</v>
      </c>
      <c r="C62" s="37">
        <v>776000</v>
      </c>
      <c r="D62" s="37"/>
      <c r="E62" s="37"/>
      <c r="F62" s="37">
        <v>0</v>
      </c>
      <c r="G62" s="38"/>
      <c r="H62" s="122"/>
    </row>
    <row r="63" spans="1:8" s="33" customFormat="1" ht="45" x14ac:dyDescent="0.25">
      <c r="A63" s="30">
        <v>352</v>
      </c>
      <c r="B63" s="31" t="s">
        <v>78</v>
      </c>
      <c r="C63" s="32">
        <v>19290</v>
      </c>
      <c r="D63" s="32">
        <v>50000</v>
      </c>
      <c r="E63" s="32">
        <v>50000</v>
      </c>
      <c r="F63" s="32">
        <v>18920</v>
      </c>
      <c r="G63" s="32">
        <f t="shared" si="0"/>
        <v>98.081907724209444</v>
      </c>
      <c r="H63" s="120">
        <f>(F63/E63)*100</f>
        <v>37.840000000000003</v>
      </c>
    </row>
    <row r="64" spans="1:8" s="34" customFormat="1" ht="15" x14ac:dyDescent="0.25">
      <c r="A64" s="35">
        <v>3523</v>
      </c>
      <c r="B64" s="36" t="s">
        <v>188</v>
      </c>
      <c r="C64" s="38">
        <v>19290</v>
      </c>
      <c r="D64" s="32"/>
      <c r="E64" s="32"/>
      <c r="F64" s="38">
        <v>18920</v>
      </c>
      <c r="G64" s="32">
        <f t="shared" si="0"/>
        <v>98.081907724209444</v>
      </c>
      <c r="H64" s="120"/>
    </row>
    <row r="65" spans="1:8" s="34" customFormat="1" ht="30" x14ac:dyDescent="0.25">
      <c r="A65" s="30">
        <v>36</v>
      </c>
      <c r="B65" s="31" t="s">
        <v>79</v>
      </c>
      <c r="C65" s="39">
        <v>604323.82999999996</v>
      </c>
      <c r="D65" s="39">
        <v>554925</v>
      </c>
      <c r="E65" s="39">
        <v>554925</v>
      </c>
      <c r="F65" s="39">
        <v>508663.71</v>
      </c>
      <c r="G65" s="32">
        <f t="shared" si="0"/>
        <v>84.170718536781848</v>
      </c>
      <c r="H65" s="120">
        <f>(F65/E65)*100</f>
        <v>91.663505879172874</v>
      </c>
    </row>
    <row r="66" spans="1:8" s="34" customFormat="1" ht="15" x14ac:dyDescent="0.25">
      <c r="A66" s="30">
        <v>363</v>
      </c>
      <c r="B66" s="31" t="s">
        <v>80</v>
      </c>
      <c r="C66" s="32">
        <v>334323.83</v>
      </c>
      <c r="D66" s="32">
        <v>309925</v>
      </c>
      <c r="E66" s="32">
        <v>309925</v>
      </c>
      <c r="F66" s="32">
        <v>274913.71000000002</v>
      </c>
      <c r="G66" s="32">
        <f t="shared" si="0"/>
        <v>82.22976806648812</v>
      </c>
      <c r="H66" s="120">
        <f>(F66/E66)*100</f>
        <v>88.70330241187385</v>
      </c>
    </row>
    <row r="67" spans="1:8" s="34" customFormat="1" ht="15" x14ac:dyDescent="0.25">
      <c r="A67" s="35">
        <v>3631</v>
      </c>
      <c r="B67" s="36" t="s">
        <v>81</v>
      </c>
      <c r="C67" s="38">
        <v>73625.78</v>
      </c>
      <c r="D67" s="32"/>
      <c r="E67" s="32"/>
      <c r="F67" s="38">
        <v>37918.11</v>
      </c>
      <c r="G67" s="38">
        <f t="shared" si="0"/>
        <v>51.50113180464777</v>
      </c>
      <c r="H67" s="122"/>
    </row>
    <row r="68" spans="1:8" s="34" customFormat="1" x14ac:dyDescent="0.2">
      <c r="A68" s="35">
        <v>3632</v>
      </c>
      <c r="B68" s="36" t="s">
        <v>82</v>
      </c>
      <c r="C68" s="37">
        <v>260698.05</v>
      </c>
      <c r="D68" s="37"/>
      <c r="E68" s="37"/>
      <c r="F68" s="37">
        <v>236995.6</v>
      </c>
      <c r="G68" s="38">
        <f t="shared" si="0"/>
        <v>90.908083125286126</v>
      </c>
      <c r="H68" s="121"/>
    </row>
    <row r="69" spans="1:8" s="33" customFormat="1" ht="30" x14ac:dyDescent="0.25">
      <c r="A69" s="30">
        <v>366</v>
      </c>
      <c r="B69" s="31" t="s">
        <v>325</v>
      </c>
      <c r="C69" s="39">
        <v>270000</v>
      </c>
      <c r="D69" s="39">
        <v>245000</v>
      </c>
      <c r="E69" s="39">
        <v>245000</v>
      </c>
      <c r="F69" s="39">
        <v>233750</v>
      </c>
      <c r="G69" s="32">
        <f t="shared" si="0"/>
        <v>86.574074074074076</v>
      </c>
      <c r="H69" s="120">
        <f>(F69/E69)*100</f>
        <v>95.408163265306129</v>
      </c>
    </row>
    <row r="70" spans="1:8" s="34" customFormat="1" ht="28.5" x14ac:dyDescent="0.2">
      <c r="A70" s="35">
        <v>3661</v>
      </c>
      <c r="B70" s="36" t="s">
        <v>733</v>
      </c>
      <c r="C70" s="37"/>
      <c r="D70" s="37"/>
      <c r="E70" s="37"/>
      <c r="F70" s="37">
        <v>15000</v>
      </c>
      <c r="G70" s="38"/>
      <c r="H70" s="122"/>
    </row>
    <row r="71" spans="1:8" s="34" customFormat="1" ht="28.5" x14ac:dyDescent="0.2">
      <c r="A71" s="35">
        <v>3662</v>
      </c>
      <c r="B71" s="36" t="s">
        <v>326</v>
      </c>
      <c r="C71" s="37">
        <v>270000</v>
      </c>
      <c r="D71" s="37"/>
      <c r="E71" s="37"/>
      <c r="F71" s="37">
        <v>218750</v>
      </c>
      <c r="G71" s="38">
        <f t="shared" si="0"/>
        <v>81.018518518518519</v>
      </c>
      <c r="H71" s="121"/>
    </row>
    <row r="72" spans="1:8" s="34" customFormat="1" ht="30" x14ac:dyDescent="0.25">
      <c r="A72" s="30">
        <v>37</v>
      </c>
      <c r="B72" s="31" t="s">
        <v>83</v>
      </c>
      <c r="C72" s="39">
        <v>1265027.83</v>
      </c>
      <c r="D72" s="39">
        <v>1504700</v>
      </c>
      <c r="E72" s="39">
        <v>1504700</v>
      </c>
      <c r="F72" s="39">
        <v>1235161.1200000001</v>
      </c>
      <c r="G72" s="32">
        <f t="shared" si="0"/>
        <v>97.639047197878654</v>
      </c>
      <c r="H72" s="120">
        <f>(F72/E72)*100</f>
        <v>82.086869143350839</v>
      </c>
    </row>
    <row r="73" spans="1:8" s="33" customFormat="1" ht="30" x14ac:dyDescent="0.25">
      <c r="A73" s="30">
        <v>372</v>
      </c>
      <c r="B73" s="31" t="s">
        <v>84</v>
      </c>
      <c r="C73" s="32">
        <v>1265027.83</v>
      </c>
      <c r="D73" s="32">
        <v>1504700</v>
      </c>
      <c r="E73" s="32">
        <v>1504700</v>
      </c>
      <c r="F73" s="32">
        <v>1235161.1200000001</v>
      </c>
      <c r="G73" s="32">
        <f t="shared" si="0"/>
        <v>97.639047197878654</v>
      </c>
      <c r="H73" s="120">
        <f>(F73/E73)*100</f>
        <v>82.086869143350839</v>
      </c>
    </row>
    <row r="74" spans="1:8" s="33" customFormat="1" ht="15" x14ac:dyDescent="0.25">
      <c r="A74" s="35">
        <v>3721</v>
      </c>
      <c r="B74" s="36" t="s">
        <v>85</v>
      </c>
      <c r="C74" s="38">
        <v>795764</v>
      </c>
      <c r="D74" s="32"/>
      <c r="E74" s="32"/>
      <c r="F74" s="38">
        <v>808977.26</v>
      </c>
      <c r="G74" s="38">
        <f t="shared" si="0"/>
        <v>101.6604495805289</v>
      </c>
      <c r="H74" s="122"/>
    </row>
    <row r="75" spans="1:8" s="33" customFormat="1" ht="15" x14ac:dyDescent="0.25">
      <c r="A75" s="35">
        <v>3722</v>
      </c>
      <c r="B75" s="36" t="s">
        <v>86</v>
      </c>
      <c r="C75" s="37">
        <v>469263.83</v>
      </c>
      <c r="D75" s="37"/>
      <c r="E75" s="37"/>
      <c r="F75" s="37">
        <v>426183.86</v>
      </c>
      <c r="G75" s="38">
        <f t="shared" si="0"/>
        <v>90.81966960888505</v>
      </c>
      <c r="H75" s="121"/>
    </row>
    <row r="76" spans="1:8" s="34" customFormat="1" ht="15" x14ac:dyDescent="0.25">
      <c r="A76" s="30">
        <v>38</v>
      </c>
      <c r="B76" s="31" t="s">
        <v>87</v>
      </c>
      <c r="C76" s="39">
        <v>6927956.9699999997</v>
      </c>
      <c r="D76" s="39">
        <v>8500335</v>
      </c>
      <c r="E76" s="39">
        <v>8492584.7300000004</v>
      </c>
      <c r="F76" s="39">
        <v>8148514.8300000001</v>
      </c>
      <c r="G76" s="32">
        <f t="shared" si="0"/>
        <v>117.61786144581092</v>
      </c>
      <c r="H76" s="120">
        <f>(F76/E76)*100</f>
        <v>95.948584430549445</v>
      </c>
    </row>
    <row r="77" spans="1:8" s="34" customFormat="1" ht="15" x14ac:dyDescent="0.25">
      <c r="A77" s="30">
        <v>381</v>
      </c>
      <c r="B77" s="31" t="s">
        <v>88</v>
      </c>
      <c r="C77" s="32">
        <v>3311384.16</v>
      </c>
      <c r="D77" s="32">
        <v>4088964</v>
      </c>
      <c r="E77" s="32">
        <v>4081213.73</v>
      </c>
      <c r="F77" s="32">
        <v>3925000.07</v>
      </c>
      <c r="G77" s="32">
        <f t="shared" si="0"/>
        <v>118.53049602073351</v>
      </c>
      <c r="H77" s="120">
        <f>(F77/E77)*100</f>
        <v>96.172372477047404</v>
      </c>
    </row>
    <row r="78" spans="1:8" s="33" customFormat="1" ht="15" x14ac:dyDescent="0.25">
      <c r="A78" s="35">
        <v>3811</v>
      </c>
      <c r="B78" s="36" t="s">
        <v>89</v>
      </c>
      <c r="C78" s="38">
        <v>3311384.16</v>
      </c>
      <c r="D78" s="32"/>
      <c r="E78" s="32"/>
      <c r="F78" s="38">
        <v>3925000.07</v>
      </c>
      <c r="G78" s="38">
        <f t="shared" si="0"/>
        <v>118.53049602073351</v>
      </c>
      <c r="H78" s="120"/>
    </row>
    <row r="79" spans="1:8" s="33" customFormat="1" ht="15" x14ac:dyDescent="0.25">
      <c r="A79" s="30">
        <v>382</v>
      </c>
      <c r="B79" s="31" t="s">
        <v>90</v>
      </c>
      <c r="C79" s="32">
        <v>1745452.26</v>
      </c>
      <c r="D79" s="32">
        <v>1296500</v>
      </c>
      <c r="E79" s="32">
        <v>1296500</v>
      </c>
      <c r="F79" s="32">
        <v>1279889.74</v>
      </c>
      <c r="G79" s="32">
        <f>(F79/C79)*100</f>
        <v>73.327112366854422</v>
      </c>
      <c r="H79" s="120">
        <f>(F79/E79)*100</f>
        <v>98.71883841110683</v>
      </c>
    </row>
    <row r="80" spans="1:8" s="34" customFormat="1" ht="29.25" x14ac:dyDescent="0.25">
      <c r="A80" s="35">
        <v>3821</v>
      </c>
      <c r="B80" s="36" t="s">
        <v>91</v>
      </c>
      <c r="C80" s="38">
        <v>1745452.26</v>
      </c>
      <c r="D80" s="32"/>
      <c r="E80" s="32"/>
      <c r="F80" s="38">
        <v>1279889.74</v>
      </c>
      <c r="G80" s="32">
        <f t="shared" si="0"/>
        <v>73.327112366854422</v>
      </c>
      <c r="H80" s="120"/>
    </row>
    <row r="81" spans="1:8" s="34" customFormat="1" ht="15" x14ac:dyDescent="0.25">
      <c r="A81" s="30">
        <v>383</v>
      </c>
      <c r="B81" s="31" t="s">
        <v>92</v>
      </c>
      <c r="C81" s="32">
        <v>2400</v>
      </c>
      <c r="D81" s="32">
        <v>30000</v>
      </c>
      <c r="E81" s="32">
        <v>30000</v>
      </c>
      <c r="F81" s="32">
        <v>0</v>
      </c>
      <c r="G81" s="32">
        <f t="shared" ref="G81:G86" si="1">(F81/C81)*100</f>
        <v>0</v>
      </c>
      <c r="H81" s="120">
        <f>(F81/E81)*100</f>
        <v>0</v>
      </c>
    </row>
    <row r="82" spans="1:8" s="33" customFormat="1" ht="15" x14ac:dyDescent="0.25">
      <c r="A82" s="35">
        <v>3831</v>
      </c>
      <c r="B82" s="36" t="s">
        <v>93</v>
      </c>
      <c r="C82" s="37">
        <v>2400</v>
      </c>
      <c r="D82" s="37"/>
      <c r="E82" s="37"/>
      <c r="F82" s="37">
        <v>0</v>
      </c>
      <c r="G82" s="38">
        <f t="shared" si="1"/>
        <v>0</v>
      </c>
      <c r="H82" s="121"/>
    </row>
    <row r="83" spans="1:8" s="33" customFormat="1" ht="15" x14ac:dyDescent="0.25">
      <c r="A83" s="30">
        <v>385</v>
      </c>
      <c r="B83" s="31" t="s">
        <v>94</v>
      </c>
      <c r="C83" s="32">
        <v>0</v>
      </c>
      <c r="D83" s="32">
        <v>100000</v>
      </c>
      <c r="E83" s="32">
        <v>100000</v>
      </c>
      <c r="F83" s="32">
        <v>0</v>
      </c>
      <c r="G83" s="32"/>
      <c r="H83" s="120">
        <f>(F83/E83)*100</f>
        <v>0</v>
      </c>
    </row>
    <row r="84" spans="1:8" s="34" customFormat="1" ht="29.25" x14ac:dyDescent="0.25">
      <c r="A84" s="35">
        <v>3851</v>
      </c>
      <c r="B84" s="36" t="s">
        <v>95</v>
      </c>
      <c r="C84" s="37">
        <v>0</v>
      </c>
      <c r="D84" s="37"/>
      <c r="E84" s="37"/>
      <c r="F84" s="37">
        <v>0</v>
      </c>
      <c r="G84" s="32"/>
      <c r="H84" s="121"/>
    </row>
    <row r="85" spans="1:8" s="34" customFormat="1" ht="15" x14ac:dyDescent="0.25">
      <c r="A85" s="30">
        <v>386</v>
      </c>
      <c r="B85" s="31" t="s">
        <v>96</v>
      </c>
      <c r="C85" s="32">
        <v>1868720.55</v>
      </c>
      <c r="D85" s="32">
        <v>2984871</v>
      </c>
      <c r="E85" s="32">
        <v>2984871</v>
      </c>
      <c r="F85" s="32">
        <v>2943625.02</v>
      </c>
      <c r="G85" s="32">
        <f t="shared" si="1"/>
        <v>157.52087812166457</v>
      </c>
      <c r="H85" s="120">
        <f>(F85/E85)*100</f>
        <v>98.618165408153317</v>
      </c>
    </row>
    <row r="86" spans="1:8" s="34" customFormat="1" ht="42.75" x14ac:dyDescent="0.2">
      <c r="A86" s="35">
        <v>3861</v>
      </c>
      <c r="B86" s="36" t="s">
        <v>189</v>
      </c>
      <c r="C86" s="37">
        <v>1868720.55</v>
      </c>
      <c r="D86" s="37"/>
      <c r="E86" s="37"/>
      <c r="F86" s="37">
        <v>2943625.02</v>
      </c>
      <c r="G86" s="38">
        <f t="shared" si="1"/>
        <v>157.52087812166457</v>
      </c>
      <c r="H86" s="121"/>
    </row>
    <row r="87" spans="1:8" s="34" customFormat="1" x14ac:dyDescent="0.2">
      <c r="A87" s="35"/>
      <c r="B87" s="36"/>
      <c r="C87" s="38"/>
      <c r="D87" s="38"/>
      <c r="E87" s="38"/>
      <c r="F87" s="38"/>
      <c r="G87" s="38"/>
      <c r="H87" s="122"/>
    </row>
    <row r="88" spans="1:8" s="34" customFormat="1" x14ac:dyDescent="0.2">
      <c r="A88" s="35"/>
      <c r="B88" s="36"/>
      <c r="C88" s="38"/>
      <c r="D88" s="38"/>
      <c r="E88" s="38"/>
      <c r="F88" s="38"/>
      <c r="G88" s="38"/>
      <c r="H88" s="122"/>
    </row>
    <row r="89" spans="1:8" ht="30" x14ac:dyDescent="0.25">
      <c r="A89" s="27">
        <v>4</v>
      </c>
      <c r="B89" s="28" t="s">
        <v>97</v>
      </c>
      <c r="C89" s="29">
        <v>18302470.309999999</v>
      </c>
      <c r="D89" s="29">
        <v>15423180.08</v>
      </c>
      <c r="E89" s="29">
        <v>15437337.85</v>
      </c>
      <c r="F89" s="29">
        <v>12333656.75</v>
      </c>
      <c r="G89" s="29">
        <f>(F89/C89)*100</f>
        <v>67.387934749230041</v>
      </c>
      <c r="H89" s="119">
        <f>(F89/E89)*100</f>
        <v>79.894971981843369</v>
      </c>
    </row>
    <row r="90" spans="1:8" s="33" customFormat="1" ht="15" x14ac:dyDescent="0.25">
      <c r="A90" s="30"/>
      <c r="B90" s="31"/>
      <c r="C90" s="32"/>
      <c r="D90" s="32"/>
      <c r="E90" s="32"/>
      <c r="F90" s="32"/>
      <c r="G90" s="32"/>
      <c r="H90" s="120"/>
    </row>
    <row r="91" spans="1:8" s="33" customFormat="1" ht="30" x14ac:dyDescent="0.25">
      <c r="A91" s="30">
        <v>41</v>
      </c>
      <c r="B91" s="31" t="s">
        <v>127</v>
      </c>
      <c r="C91" s="32">
        <v>1035408.65</v>
      </c>
      <c r="D91" s="32">
        <v>1124800</v>
      </c>
      <c r="E91" s="32">
        <v>1132587.5</v>
      </c>
      <c r="F91" s="32">
        <v>750812.26</v>
      </c>
      <c r="G91" s="32">
        <f>(F91/C91)*100</f>
        <v>72.513616725145198</v>
      </c>
      <c r="H91" s="120">
        <f>(F91/E91)*100</f>
        <v>66.29176641981303</v>
      </c>
    </row>
    <row r="92" spans="1:8" s="34" customFormat="1" ht="15" x14ac:dyDescent="0.25">
      <c r="A92" s="30">
        <v>411</v>
      </c>
      <c r="B92" s="31" t="s">
        <v>98</v>
      </c>
      <c r="C92" s="32">
        <v>915584.84</v>
      </c>
      <c r="D92" s="32">
        <v>755000</v>
      </c>
      <c r="E92" s="32">
        <v>755000</v>
      </c>
      <c r="F92" s="32">
        <v>428249.76</v>
      </c>
      <c r="G92" s="32">
        <f t="shared" ref="G92:G120" si="2">(F92/C92)*100</f>
        <v>46.773356360946302</v>
      </c>
      <c r="H92" s="120">
        <f>(F92/E92)*100</f>
        <v>56.721822516556294</v>
      </c>
    </row>
    <row r="93" spans="1:8" s="34" customFormat="1" x14ac:dyDescent="0.2">
      <c r="A93" s="35">
        <v>4111</v>
      </c>
      <c r="B93" s="36" t="s">
        <v>34</v>
      </c>
      <c r="C93" s="38">
        <v>480084.84</v>
      </c>
      <c r="D93" s="38"/>
      <c r="E93" s="38"/>
      <c r="F93" s="38">
        <v>428249.76</v>
      </c>
      <c r="G93" s="38">
        <f t="shared" si="2"/>
        <v>89.202933381524815</v>
      </c>
      <c r="H93" s="122"/>
    </row>
    <row r="94" spans="1:8" s="34" customFormat="1" x14ac:dyDescent="0.2">
      <c r="A94" s="35">
        <v>4113</v>
      </c>
      <c r="B94" s="36" t="s">
        <v>339</v>
      </c>
      <c r="C94" s="38">
        <v>435500</v>
      </c>
      <c r="D94" s="38"/>
      <c r="E94" s="38"/>
      <c r="F94" s="38">
        <v>0</v>
      </c>
      <c r="G94" s="38"/>
      <c r="H94" s="122"/>
    </row>
    <row r="95" spans="1:8" s="33" customFormat="1" ht="15" x14ac:dyDescent="0.25">
      <c r="A95" s="30">
        <v>412</v>
      </c>
      <c r="B95" s="31" t="s">
        <v>99</v>
      </c>
      <c r="C95" s="32">
        <v>119823.81</v>
      </c>
      <c r="D95" s="32">
        <v>369800</v>
      </c>
      <c r="E95" s="32">
        <v>377587.5</v>
      </c>
      <c r="F95" s="32">
        <v>322562.5</v>
      </c>
      <c r="G95" s="32">
        <f t="shared" si="2"/>
        <v>269.19733231650707</v>
      </c>
      <c r="H95" s="120">
        <f>(F95/E95)*100</f>
        <v>85.427218856556436</v>
      </c>
    </row>
    <row r="96" spans="1:8" s="33" customFormat="1" ht="15" x14ac:dyDescent="0.25">
      <c r="A96" s="35">
        <v>4123</v>
      </c>
      <c r="B96" s="36" t="s">
        <v>100</v>
      </c>
      <c r="C96" s="38">
        <v>10937.5</v>
      </c>
      <c r="D96" s="38"/>
      <c r="E96" s="38"/>
      <c r="F96" s="38">
        <v>37312.5</v>
      </c>
      <c r="G96" s="38">
        <f t="shared" si="2"/>
        <v>341.14285714285717</v>
      </c>
      <c r="H96" s="122"/>
    </row>
    <row r="97" spans="1:8" s="33" customFormat="1" ht="15" x14ac:dyDescent="0.25">
      <c r="A97" s="35">
        <v>4124</v>
      </c>
      <c r="B97" s="36" t="s">
        <v>179</v>
      </c>
      <c r="C97" s="38">
        <v>108886.31</v>
      </c>
      <c r="D97" s="38"/>
      <c r="E97" s="38"/>
      <c r="F97" s="38">
        <v>285250</v>
      </c>
      <c r="G97" s="38">
        <f t="shared" si="2"/>
        <v>261.97049013783277</v>
      </c>
      <c r="H97" s="122"/>
    </row>
    <row r="98" spans="1:8" s="34" customFormat="1" ht="30" x14ac:dyDescent="0.25">
      <c r="A98" s="30">
        <v>42</v>
      </c>
      <c r="B98" s="31" t="s">
        <v>101</v>
      </c>
      <c r="C98" s="32">
        <v>10400450.83</v>
      </c>
      <c r="D98" s="32">
        <v>7894043.8600000003</v>
      </c>
      <c r="E98" s="32">
        <v>7894043.8600000003</v>
      </c>
      <c r="F98" s="32">
        <v>7064779.4800000004</v>
      </c>
      <c r="G98" s="32">
        <f t="shared" si="2"/>
        <v>67.92762732574738</v>
      </c>
      <c r="H98" s="120">
        <f>(F98/E98)*100</f>
        <v>89.495062420390454</v>
      </c>
    </row>
    <row r="99" spans="1:8" s="34" customFormat="1" ht="15" x14ac:dyDescent="0.25">
      <c r="A99" s="30">
        <v>421</v>
      </c>
      <c r="B99" s="31" t="s">
        <v>102</v>
      </c>
      <c r="C99" s="32">
        <v>9318609.8699999992</v>
      </c>
      <c r="D99" s="32">
        <v>6457769.3600000003</v>
      </c>
      <c r="E99" s="32">
        <v>6457769.3600000003</v>
      </c>
      <c r="F99" s="32">
        <v>5863736.0099999998</v>
      </c>
      <c r="G99" s="32">
        <f t="shared" si="2"/>
        <v>62.925008040925746</v>
      </c>
      <c r="H99" s="120">
        <f>(F99/E99)*100</f>
        <v>90.80126097906971</v>
      </c>
    </row>
    <row r="100" spans="1:8" s="33" customFormat="1" ht="15" x14ac:dyDescent="0.25">
      <c r="A100" s="35">
        <v>4212</v>
      </c>
      <c r="B100" s="36" t="s">
        <v>139</v>
      </c>
      <c r="C100" s="38">
        <v>1186326.5</v>
      </c>
      <c r="D100" s="38"/>
      <c r="E100" s="38"/>
      <c r="F100" s="38">
        <v>163693.75</v>
      </c>
      <c r="G100" s="32">
        <f t="shared" si="2"/>
        <v>13.798372539094423</v>
      </c>
      <c r="H100" s="122"/>
    </row>
    <row r="101" spans="1:8" s="33" customFormat="1" ht="15" x14ac:dyDescent="0.25">
      <c r="A101" s="35">
        <v>4213</v>
      </c>
      <c r="B101" s="36" t="s">
        <v>103</v>
      </c>
      <c r="C101" s="38">
        <v>6424126.7999999998</v>
      </c>
      <c r="D101" s="38"/>
      <c r="E101" s="38"/>
      <c r="F101" s="38">
        <v>3352638.51</v>
      </c>
      <c r="G101" s="38">
        <f t="shared" si="2"/>
        <v>52.188236851115697</v>
      </c>
      <c r="H101" s="122"/>
    </row>
    <row r="102" spans="1:8" s="34" customFormat="1" x14ac:dyDescent="0.2">
      <c r="A102" s="35">
        <v>4214</v>
      </c>
      <c r="B102" s="36" t="s">
        <v>104</v>
      </c>
      <c r="C102" s="38">
        <v>1708156.57</v>
      </c>
      <c r="D102" s="38"/>
      <c r="E102" s="38"/>
      <c r="F102" s="38">
        <v>2347403.75</v>
      </c>
      <c r="G102" s="38">
        <f t="shared" si="2"/>
        <v>137.42321934809522</v>
      </c>
      <c r="H102" s="122"/>
    </row>
    <row r="103" spans="1:8" s="34" customFormat="1" ht="15" x14ac:dyDescent="0.25">
      <c r="A103" s="30">
        <v>422</v>
      </c>
      <c r="B103" s="31" t="s">
        <v>105</v>
      </c>
      <c r="C103" s="32">
        <v>830184.24</v>
      </c>
      <c r="D103" s="32">
        <v>1070224.5</v>
      </c>
      <c r="E103" s="32">
        <v>1070224.5</v>
      </c>
      <c r="F103" s="32">
        <v>984479.64</v>
      </c>
      <c r="G103" s="32">
        <f t="shared" si="2"/>
        <v>118.58568165543591</v>
      </c>
      <c r="H103" s="120">
        <f>(F103/E103)*100</f>
        <v>91.988142674737873</v>
      </c>
    </row>
    <row r="104" spans="1:8" s="34" customFormat="1" x14ac:dyDescent="0.2">
      <c r="A104" s="35">
        <v>4221</v>
      </c>
      <c r="B104" s="36" t="s">
        <v>106</v>
      </c>
      <c r="C104" s="38">
        <v>175900.46</v>
      </c>
      <c r="D104" s="38"/>
      <c r="E104" s="38"/>
      <c r="F104" s="38">
        <v>162224.54999999999</v>
      </c>
      <c r="G104" s="38">
        <f t="shared" si="2"/>
        <v>92.225199411076005</v>
      </c>
      <c r="H104" s="122"/>
    </row>
    <row r="105" spans="1:8" s="34" customFormat="1" x14ac:dyDescent="0.2">
      <c r="A105" s="35">
        <v>4222</v>
      </c>
      <c r="B105" s="36" t="s">
        <v>168</v>
      </c>
      <c r="C105" s="38">
        <v>18546.5</v>
      </c>
      <c r="D105" s="38"/>
      <c r="E105" s="38"/>
      <c r="F105" s="38">
        <v>132519.75</v>
      </c>
      <c r="G105" s="38">
        <f t="shared" si="2"/>
        <v>714.52699970344804</v>
      </c>
      <c r="H105" s="122"/>
    </row>
    <row r="106" spans="1:8" s="34" customFormat="1" x14ac:dyDescent="0.2">
      <c r="A106" s="35">
        <v>4223</v>
      </c>
      <c r="B106" s="36" t="s">
        <v>166</v>
      </c>
      <c r="C106" s="38">
        <v>36044</v>
      </c>
      <c r="D106" s="38"/>
      <c r="E106" s="38"/>
      <c r="F106" s="38">
        <v>16846.849999999999</v>
      </c>
      <c r="G106" s="38">
        <f t="shared" si="2"/>
        <v>46.739679280878917</v>
      </c>
      <c r="H106" s="122"/>
    </row>
    <row r="107" spans="1:8" s="34" customFormat="1" x14ac:dyDescent="0.2">
      <c r="A107" s="35">
        <v>4226</v>
      </c>
      <c r="B107" s="36" t="s">
        <v>340</v>
      </c>
      <c r="C107" s="38">
        <v>1279.92</v>
      </c>
      <c r="D107" s="38"/>
      <c r="E107" s="38"/>
      <c r="F107" s="38">
        <v>0</v>
      </c>
      <c r="G107" s="38"/>
      <c r="H107" s="122"/>
    </row>
    <row r="108" spans="1:8" s="34" customFormat="1" x14ac:dyDescent="0.2">
      <c r="A108" s="35">
        <v>4227</v>
      </c>
      <c r="B108" s="36" t="s">
        <v>149</v>
      </c>
      <c r="C108" s="38">
        <v>598413.36</v>
      </c>
      <c r="D108" s="38"/>
      <c r="E108" s="38"/>
      <c r="F108" s="38">
        <v>672888.49</v>
      </c>
      <c r="G108" s="38">
        <f t="shared" si="2"/>
        <v>112.44543236802068</v>
      </c>
      <c r="H108" s="122"/>
    </row>
    <row r="109" spans="1:8" s="34" customFormat="1" ht="30" x14ac:dyDescent="0.25">
      <c r="A109" s="30">
        <v>424</v>
      </c>
      <c r="B109" s="31" t="s">
        <v>107</v>
      </c>
      <c r="C109" s="32">
        <v>90281.72</v>
      </c>
      <c r="D109" s="32">
        <v>90300</v>
      </c>
      <c r="E109" s="32">
        <v>90300</v>
      </c>
      <c r="F109" s="32">
        <v>91888.83</v>
      </c>
      <c r="G109" s="32">
        <f t="shared" si="2"/>
        <v>101.78010565150953</v>
      </c>
      <c r="H109" s="120">
        <f>(F109/E109)*100</f>
        <v>101.75950166112958</v>
      </c>
    </row>
    <row r="110" spans="1:8" s="33" customFormat="1" ht="15" x14ac:dyDescent="0.25">
      <c r="A110" s="35">
        <v>4241</v>
      </c>
      <c r="B110" s="36" t="s">
        <v>108</v>
      </c>
      <c r="C110" s="38">
        <v>90281.72</v>
      </c>
      <c r="D110" s="38"/>
      <c r="E110" s="38"/>
      <c r="F110" s="38">
        <v>91888.83</v>
      </c>
      <c r="G110" s="38">
        <f t="shared" si="2"/>
        <v>101.78010565150953</v>
      </c>
      <c r="H110" s="122"/>
    </row>
    <row r="111" spans="1:8" s="34" customFormat="1" ht="15" x14ac:dyDescent="0.25">
      <c r="A111" s="30">
        <v>426</v>
      </c>
      <c r="B111" s="31" t="s">
        <v>109</v>
      </c>
      <c r="C111" s="32">
        <v>161375</v>
      </c>
      <c r="D111" s="32">
        <v>275750</v>
      </c>
      <c r="E111" s="32">
        <v>275750</v>
      </c>
      <c r="F111" s="32">
        <v>124675</v>
      </c>
      <c r="G111" s="32">
        <f t="shared" si="2"/>
        <v>77.257939581719597</v>
      </c>
      <c r="H111" s="120">
        <f>(F111/E111)*100</f>
        <v>45.213055303717134</v>
      </c>
    </row>
    <row r="112" spans="1:8" s="34" customFormat="1" ht="15" x14ac:dyDescent="0.25">
      <c r="A112" s="35">
        <v>4262</v>
      </c>
      <c r="B112" s="36" t="s">
        <v>110</v>
      </c>
      <c r="C112" s="38">
        <v>73875</v>
      </c>
      <c r="D112" s="38"/>
      <c r="E112" s="38"/>
      <c r="F112" s="38">
        <v>0</v>
      </c>
      <c r="G112" s="38">
        <f t="shared" si="2"/>
        <v>0</v>
      </c>
      <c r="H112" s="120"/>
    </row>
    <row r="113" spans="1:8" s="33" customFormat="1" ht="15" x14ac:dyDescent="0.25">
      <c r="A113" s="35">
        <v>4263</v>
      </c>
      <c r="B113" s="36" t="s">
        <v>150</v>
      </c>
      <c r="C113" s="38">
        <v>77500</v>
      </c>
      <c r="D113" s="38"/>
      <c r="E113" s="38"/>
      <c r="F113" s="38">
        <v>18000</v>
      </c>
      <c r="G113" s="38">
        <f t="shared" si="2"/>
        <v>23.225806451612904</v>
      </c>
      <c r="H113" s="122"/>
    </row>
    <row r="114" spans="1:8" s="33" customFormat="1" ht="15" x14ac:dyDescent="0.25">
      <c r="A114" s="35">
        <v>4264</v>
      </c>
      <c r="B114" s="36" t="s">
        <v>327</v>
      </c>
      <c r="C114" s="38">
        <v>10000</v>
      </c>
      <c r="D114" s="38"/>
      <c r="E114" s="38"/>
      <c r="F114" s="38">
        <v>106675</v>
      </c>
      <c r="G114" s="38">
        <f t="shared" si="2"/>
        <v>1066.75</v>
      </c>
      <c r="H114" s="122"/>
    </row>
    <row r="115" spans="1:8" s="33" customFormat="1" ht="30" x14ac:dyDescent="0.25">
      <c r="A115" s="30">
        <v>43</v>
      </c>
      <c r="B115" s="31" t="s">
        <v>184</v>
      </c>
      <c r="C115" s="32">
        <v>50010</v>
      </c>
      <c r="D115" s="32">
        <v>150000</v>
      </c>
      <c r="E115" s="32">
        <v>150000</v>
      </c>
      <c r="F115" s="32">
        <v>150000</v>
      </c>
      <c r="G115" s="32"/>
      <c r="H115" s="120">
        <f>(F115/E115)*100</f>
        <v>100</v>
      </c>
    </row>
    <row r="116" spans="1:8" s="33" customFormat="1" ht="30" x14ac:dyDescent="0.25">
      <c r="A116" s="30">
        <v>431</v>
      </c>
      <c r="B116" s="31" t="s">
        <v>185</v>
      </c>
      <c r="C116" s="32">
        <v>50010</v>
      </c>
      <c r="D116" s="32">
        <v>150000</v>
      </c>
      <c r="E116" s="32">
        <v>150000</v>
      </c>
      <c r="F116" s="32">
        <v>150000</v>
      </c>
      <c r="G116" s="32"/>
      <c r="H116" s="120"/>
    </row>
    <row r="117" spans="1:8" s="33" customFormat="1" ht="29.25" x14ac:dyDescent="0.25">
      <c r="A117" s="35">
        <v>4312</v>
      </c>
      <c r="B117" s="36" t="s">
        <v>186</v>
      </c>
      <c r="C117" s="38">
        <v>50010</v>
      </c>
      <c r="D117" s="38"/>
      <c r="E117" s="38"/>
      <c r="F117" s="38">
        <v>150000</v>
      </c>
      <c r="G117" s="38"/>
      <c r="H117" s="122"/>
    </row>
    <row r="118" spans="1:8" s="34" customFormat="1" ht="30" x14ac:dyDescent="0.25">
      <c r="A118" s="30">
        <v>45</v>
      </c>
      <c r="B118" s="31" t="s">
        <v>156</v>
      </c>
      <c r="C118" s="32">
        <v>6816600.8300000001</v>
      </c>
      <c r="D118" s="32">
        <v>6254336.2199999997</v>
      </c>
      <c r="E118" s="32">
        <v>6260706.4900000002</v>
      </c>
      <c r="F118" s="32">
        <v>4368065.01</v>
      </c>
      <c r="G118" s="32">
        <f>(F118/C118)*100</f>
        <v>64.079812195780278</v>
      </c>
      <c r="H118" s="120">
        <f>(F118/E118)*100</f>
        <v>69.769522289168989</v>
      </c>
    </row>
    <row r="119" spans="1:8" s="34" customFormat="1" ht="30" x14ac:dyDescent="0.25">
      <c r="A119" s="30">
        <v>451</v>
      </c>
      <c r="B119" s="31" t="s">
        <v>157</v>
      </c>
      <c r="C119" s="32">
        <v>6816600.8300000001</v>
      </c>
      <c r="D119" s="32">
        <v>6254336.2199999997</v>
      </c>
      <c r="E119" s="32">
        <v>6260706.4900000002</v>
      </c>
      <c r="F119" s="32">
        <v>4368065.01</v>
      </c>
      <c r="G119" s="32">
        <f>(F119/C119)*100</f>
        <v>64.079812195780278</v>
      </c>
      <c r="H119" s="120">
        <f>(F119/E119)*100</f>
        <v>69.769522289168989</v>
      </c>
    </row>
    <row r="120" spans="1:8" s="33" customFormat="1" ht="15" x14ac:dyDescent="0.25">
      <c r="A120" s="35">
        <v>4511</v>
      </c>
      <c r="B120" s="36" t="s">
        <v>157</v>
      </c>
      <c r="C120" s="38">
        <v>6816600.8300000001</v>
      </c>
      <c r="D120" s="38"/>
      <c r="E120" s="38"/>
      <c r="F120" s="38">
        <v>4368065.01</v>
      </c>
      <c r="G120" s="38">
        <f t="shared" si="2"/>
        <v>64.079812195780278</v>
      </c>
      <c r="H120" s="122"/>
    </row>
    <row r="121" spans="1:8" s="33" customFormat="1" ht="15" x14ac:dyDescent="0.25">
      <c r="A121" s="40"/>
      <c r="B121" s="34"/>
      <c r="C121" s="37"/>
      <c r="D121" s="37"/>
      <c r="E121" s="37"/>
      <c r="F121" s="37"/>
      <c r="G121" s="37"/>
      <c r="H121" s="121"/>
    </row>
    <row r="122" spans="1:8" s="33" customFormat="1" ht="15" x14ac:dyDescent="0.25">
      <c r="A122" s="41"/>
      <c r="C122" s="39"/>
      <c r="D122" s="39"/>
      <c r="E122" s="39"/>
      <c r="F122" s="39"/>
      <c r="G122" s="39"/>
      <c r="H122" s="123"/>
    </row>
    <row r="123" spans="1:8" s="33" customFormat="1" ht="15" x14ac:dyDescent="0.25">
      <c r="A123" s="41"/>
      <c r="C123" s="39"/>
      <c r="D123" s="39"/>
      <c r="E123" s="39"/>
      <c r="F123" s="39"/>
      <c r="G123" s="39"/>
      <c r="H123" s="123"/>
    </row>
    <row r="124" spans="1:8" s="34" customFormat="1" x14ac:dyDescent="0.2">
      <c r="A124" s="124"/>
      <c r="B124" s="125"/>
      <c r="C124" s="126"/>
      <c r="D124" s="126"/>
      <c r="E124" s="126"/>
      <c r="F124" s="126"/>
      <c r="G124" s="126"/>
      <c r="H124" s="127"/>
    </row>
  </sheetData>
  <mergeCells count="2">
    <mergeCell ref="D5:F5"/>
    <mergeCell ref="B6:B7"/>
  </mergeCells>
  <phoneticPr fontId="5" type="noConversion"/>
  <printOptions horizontalCentered="1"/>
  <pageMargins left="0.43307086614173229" right="0.23622047244094491" top="0.78740157480314965" bottom="0.31496062992125984" header="0.51181102362204722" footer="0.31496062992125984"/>
  <pageSetup paperSize="9" scale="70" orientation="portrait" r:id="rId1"/>
  <headerFooter alignWithMargins="0">
    <oddFooter>&amp;C7</oddFooter>
  </headerFooter>
  <rowBreaks count="1" manualBreakCount="1">
    <brk id="54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32"/>
  <sheetViews>
    <sheetView view="pageBreakPreview" zoomScale="60" zoomScaleNormal="100" workbookViewId="0">
      <selection activeCell="F33" sqref="F33"/>
    </sheetView>
  </sheetViews>
  <sheetFormatPr defaultRowHeight="14.25" x14ac:dyDescent="0.2"/>
  <cols>
    <col min="1" max="1" width="9.7109375" style="101" customWidth="1"/>
    <col min="2" max="2" width="31.28515625" style="26" bestFit="1" customWidth="1"/>
    <col min="3" max="3" width="14.28515625" style="90" bestFit="1" customWidth="1"/>
    <col min="4" max="4" width="16.42578125" style="90" hidden="1" customWidth="1"/>
    <col min="5" max="5" width="16.42578125" style="90" customWidth="1"/>
    <col min="6" max="6" width="14.28515625" style="90" bestFit="1" customWidth="1"/>
    <col min="7" max="7" width="11.85546875" style="26" bestFit="1" customWidth="1"/>
    <col min="8" max="8" width="11.28515625" style="26" customWidth="1"/>
    <col min="9" max="16384" width="9.140625" style="26"/>
  </cols>
  <sheetData>
    <row r="2" spans="1:8" ht="15" x14ac:dyDescent="0.25">
      <c r="A2" s="64" t="s">
        <v>217</v>
      </c>
      <c r="B2" s="102"/>
      <c r="C2" s="89"/>
      <c r="D2" s="89"/>
      <c r="E2" s="89"/>
    </row>
    <row r="3" spans="1:8" ht="15.75" thickBot="1" x14ac:dyDescent="0.25">
      <c r="A3" s="95"/>
      <c r="B3" s="15" t="s">
        <v>113</v>
      </c>
      <c r="C3" s="16">
        <f>C9+C15+C17+C27+C29+C31</f>
        <v>45863917.669999994</v>
      </c>
      <c r="D3" s="16">
        <f>D9+D15+D17+D27+D29+D31</f>
        <v>28269548.479999997</v>
      </c>
      <c r="E3" s="16">
        <f>E9+E15+E17+E27+E29+E31</f>
        <v>43945882.779999994</v>
      </c>
      <c r="F3" s="16">
        <f>F9+F15+F17+F27+F29+F31</f>
        <v>42710080.75</v>
      </c>
      <c r="G3" s="17">
        <f>(F3/C3)*100</f>
        <v>93.123489923620397</v>
      </c>
      <c r="H3" s="17">
        <f>(F3/E3)*100</f>
        <v>97.187900317791744</v>
      </c>
    </row>
    <row r="4" spans="1:8" ht="15.75" thickTop="1" x14ac:dyDescent="0.25">
      <c r="A4" s="96"/>
      <c r="B4" s="19"/>
      <c r="C4" s="91"/>
      <c r="D4" s="91"/>
      <c r="E4" s="91"/>
      <c r="F4" s="91"/>
      <c r="G4" s="19"/>
      <c r="H4" s="59"/>
    </row>
    <row r="5" spans="1:8" ht="15.75" thickBot="1" x14ac:dyDescent="0.25">
      <c r="A5" s="97"/>
      <c r="B5" s="21"/>
      <c r="C5" s="22"/>
      <c r="D5" s="166" t="s">
        <v>114</v>
      </c>
      <c r="E5" s="166"/>
      <c r="F5" s="166"/>
      <c r="G5" s="13"/>
      <c r="H5" s="61"/>
    </row>
    <row r="6" spans="1:8" ht="15" x14ac:dyDescent="0.2">
      <c r="A6" s="98"/>
      <c r="B6" s="164" t="s">
        <v>190</v>
      </c>
      <c r="C6" s="92" t="s">
        <v>115</v>
      </c>
      <c r="D6" s="92" t="s">
        <v>151</v>
      </c>
      <c r="E6" s="92" t="s">
        <v>151</v>
      </c>
      <c r="F6" s="92" t="s">
        <v>115</v>
      </c>
      <c r="G6" s="24" t="s">
        <v>116</v>
      </c>
      <c r="H6" s="24" t="s">
        <v>116</v>
      </c>
    </row>
    <row r="7" spans="1:8" ht="60.75" thickBot="1" x14ac:dyDescent="0.25">
      <c r="A7" s="99" t="s">
        <v>191</v>
      </c>
      <c r="B7" s="165"/>
      <c r="C7" s="93" t="s">
        <v>336</v>
      </c>
      <c r="D7" s="93" t="s">
        <v>181</v>
      </c>
      <c r="E7" s="93" t="s">
        <v>729</v>
      </c>
      <c r="F7" s="93" t="s">
        <v>729</v>
      </c>
      <c r="G7" s="25" t="s">
        <v>730</v>
      </c>
      <c r="H7" s="44" t="s">
        <v>152</v>
      </c>
    </row>
    <row r="9" spans="1:8" s="54" customFormat="1" ht="15" x14ac:dyDescent="0.25">
      <c r="A9" s="100" t="s">
        <v>192</v>
      </c>
      <c r="B9" s="54" t="s">
        <v>193</v>
      </c>
      <c r="C9" s="94">
        <f>SUM(C10:C14)</f>
        <v>35798950.309999995</v>
      </c>
      <c r="D9" s="94">
        <f>SUM(D10:D14)</f>
        <v>19949551.43</v>
      </c>
      <c r="E9" s="94">
        <f>SUM(E10:E14)</f>
        <v>33233522.289999999</v>
      </c>
      <c r="F9" s="94">
        <f>SUM(F10:F14)</f>
        <v>33355847.740000002</v>
      </c>
      <c r="G9" s="94">
        <f>(F9/C9)*100</f>
        <v>93.175491044167458</v>
      </c>
      <c r="H9" s="94">
        <f>(F9/E9)*100</f>
        <v>100.36807849897033</v>
      </c>
    </row>
    <row r="10" spans="1:8" x14ac:dyDescent="0.2">
      <c r="A10" s="101" t="s">
        <v>194</v>
      </c>
      <c r="B10" s="26" t="s">
        <v>4</v>
      </c>
      <c r="C10" s="90">
        <v>33139384.670000002</v>
      </c>
      <c r="D10" s="90">
        <v>14881132</v>
      </c>
      <c r="E10" s="90">
        <v>30200000</v>
      </c>
      <c r="F10" s="90">
        <v>30433572.829999998</v>
      </c>
      <c r="G10" s="90">
        <f>(F10/C10)*100</f>
        <v>91.835057087075342</v>
      </c>
      <c r="H10" s="90">
        <f t="shared" ref="H10:H32" si="0">(F10/E10)*100</f>
        <v>100.7734199668874</v>
      </c>
    </row>
    <row r="11" spans="1:8" x14ac:dyDescent="0.2">
      <c r="A11" s="101" t="s">
        <v>195</v>
      </c>
      <c r="B11" s="26" t="s">
        <v>19</v>
      </c>
      <c r="C11" s="90">
        <v>193610.74</v>
      </c>
      <c r="D11" s="90">
        <v>108000</v>
      </c>
      <c r="E11" s="90">
        <v>190000</v>
      </c>
      <c r="F11" s="90">
        <v>150804.51</v>
      </c>
      <c r="G11" s="90">
        <f t="shared" ref="G11:G32" si="1">(F11/C11)*100</f>
        <v>77.890570533432196</v>
      </c>
      <c r="H11" s="90">
        <f t="shared" si="0"/>
        <v>79.370794736842115</v>
      </c>
    </row>
    <row r="12" spans="1:8" x14ac:dyDescent="0.2">
      <c r="A12" s="101" t="s">
        <v>196</v>
      </c>
      <c r="B12" s="26" t="s">
        <v>22</v>
      </c>
      <c r="C12" s="90">
        <v>590344.19999999995</v>
      </c>
      <c r="D12" s="90">
        <v>2356500</v>
      </c>
      <c r="E12" s="90">
        <v>1056480.29</v>
      </c>
      <c r="F12" s="90">
        <v>1050286.6100000001</v>
      </c>
      <c r="G12" s="90">
        <f t="shared" si="1"/>
        <v>177.91088825807049</v>
      </c>
      <c r="H12" s="90">
        <f t="shared" si="0"/>
        <v>99.413743913764833</v>
      </c>
    </row>
    <row r="13" spans="1:8" ht="28.5" x14ac:dyDescent="0.2">
      <c r="A13" s="101" t="s">
        <v>197</v>
      </c>
      <c r="B13" s="34" t="s">
        <v>199</v>
      </c>
      <c r="C13" s="90">
        <v>1793706.72</v>
      </c>
      <c r="D13" s="90">
        <f>797527.44+1760281.92-63889.93</f>
        <v>2493919.4299999997</v>
      </c>
      <c r="E13" s="90">
        <v>1442042</v>
      </c>
      <c r="F13" s="90">
        <v>1437825.94</v>
      </c>
      <c r="G13" s="90">
        <f t="shared" si="1"/>
        <v>80.159477799135416</v>
      </c>
      <c r="H13" s="90">
        <f t="shared" si="0"/>
        <v>99.707632648702329</v>
      </c>
    </row>
    <row r="14" spans="1:8" x14ac:dyDescent="0.2">
      <c r="A14" s="101" t="s">
        <v>198</v>
      </c>
      <c r="B14" s="26" t="s">
        <v>200</v>
      </c>
      <c r="C14" s="90">
        <v>81903.98</v>
      </c>
      <c r="D14" s="90">
        <v>110000</v>
      </c>
      <c r="E14" s="90">
        <v>345000</v>
      </c>
      <c r="F14" s="90">
        <v>283357.84999999998</v>
      </c>
      <c r="G14" s="90">
        <f t="shared" si="1"/>
        <v>345.96346844194869</v>
      </c>
      <c r="H14" s="90">
        <f t="shared" si="0"/>
        <v>82.132710144927529</v>
      </c>
    </row>
    <row r="15" spans="1:8" s="54" customFormat="1" ht="15" x14ac:dyDescent="0.25">
      <c r="A15" s="100" t="s">
        <v>201</v>
      </c>
      <c r="B15" s="54" t="s">
        <v>202</v>
      </c>
      <c r="C15" s="94">
        <f>C16</f>
        <v>422976.28</v>
      </c>
      <c r="D15" s="94">
        <v>325668.01</v>
      </c>
      <c r="E15" s="94">
        <f>E16</f>
        <v>320428</v>
      </c>
      <c r="F15" s="94">
        <f>F16</f>
        <v>342500.47</v>
      </c>
      <c r="G15" s="94">
        <f t="shared" si="1"/>
        <v>80.973918915736817</v>
      </c>
      <c r="H15" s="94">
        <f t="shared" si="0"/>
        <v>106.88843359506659</v>
      </c>
    </row>
    <row r="16" spans="1:8" ht="28.5" x14ac:dyDescent="0.2">
      <c r="A16" s="101" t="s">
        <v>203</v>
      </c>
      <c r="B16" s="34" t="s">
        <v>204</v>
      </c>
      <c r="C16" s="90">
        <v>422976.28</v>
      </c>
      <c r="D16" s="90">
        <v>325668.01</v>
      </c>
      <c r="E16" s="90">
        <v>320428</v>
      </c>
      <c r="F16" s="90">
        <v>342500.47</v>
      </c>
      <c r="G16" s="90">
        <f t="shared" si="1"/>
        <v>80.973918915736817</v>
      </c>
      <c r="H16" s="90">
        <f t="shared" si="0"/>
        <v>106.88843359506659</v>
      </c>
    </row>
    <row r="17" spans="1:8" s="54" customFormat="1" ht="30" x14ac:dyDescent="0.25">
      <c r="A17" s="100" t="s">
        <v>205</v>
      </c>
      <c r="B17" s="33" t="s">
        <v>206</v>
      </c>
      <c r="C17" s="94">
        <f>SUM(C18:C26)</f>
        <v>5258465.6399999997</v>
      </c>
      <c r="D17" s="94">
        <f>SUM(D19:D25)</f>
        <v>4550314.88</v>
      </c>
      <c r="E17" s="94">
        <f>SUM(E18:E26)</f>
        <v>3807000</v>
      </c>
      <c r="F17" s="94">
        <f>SUM(F18:F26)</f>
        <v>3870276.2199999997</v>
      </c>
      <c r="G17" s="94">
        <f t="shared" si="1"/>
        <v>73.600865441805951</v>
      </c>
      <c r="H17" s="94">
        <f t="shared" si="0"/>
        <v>101.66210191752035</v>
      </c>
    </row>
    <row r="18" spans="1:8" x14ac:dyDescent="0.2">
      <c r="A18" s="101" t="s">
        <v>726</v>
      </c>
      <c r="B18" s="34" t="s">
        <v>615</v>
      </c>
      <c r="C18" s="90">
        <v>26360.86</v>
      </c>
      <c r="E18" s="90">
        <v>40000</v>
      </c>
      <c r="F18" s="90">
        <v>21642.15</v>
      </c>
      <c r="G18" s="90"/>
      <c r="H18" s="90"/>
    </row>
    <row r="19" spans="1:8" x14ac:dyDescent="0.2">
      <c r="A19" s="101" t="s">
        <v>207</v>
      </c>
      <c r="B19" s="26" t="s">
        <v>212</v>
      </c>
      <c r="C19" s="90">
        <v>387344.63</v>
      </c>
      <c r="D19" s="90">
        <v>1050000</v>
      </c>
      <c r="E19" s="90">
        <v>400000</v>
      </c>
      <c r="F19" s="90">
        <v>286328.33</v>
      </c>
      <c r="G19" s="90">
        <f t="shared" si="1"/>
        <v>73.92082084628359</v>
      </c>
      <c r="H19" s="90">
        <f t="shared" si="0"/>
        <v>71.582082499999999</v>
      </c>
    </row>
    <row r="20" spans="1:8" x14ac:dyDescent="0.2">
      <c r="A20" s="101" t="s">
        <v>208</v>
      </c>
      <c r="B20" s="26" t="s">
        <v>213</v>
      </c>
      <c r="C20" s="90">
        <v>21387.1</v>
      </c>
      <c r="D20" s="90">
        <v>50000</v>
      </c>
      <c r="E20" s="90">
        <v>25000</v>
      </c>
      <c r="F20" s="90">
        <v>21314.65</v>
      </c>
      <c r="G20" s="90">
        <f t="shared" si="1"/>
        <v>99.661244394985772</v>
      </c>
      <c r="H20" s="90">
        <f t="shared" si="0"/>
        <v>85.258600000000001</v>
      </c>
    </row>
    <row r="21" spans="1:8" x14ac:dyDescent="0.2">
      <c r="A21" s="101" t="s">
        <v>727</v>
      </c>
      <c r="B21" s="26" t="s">
        <v>626</v>
      </c>
      <c r="C21" s="90">
        <v>150450.38</v>
      </c>
      <c r="E21" s="90">
        <v>20000</v>
      </c>
      <c r="F21" s="90">
        <v>12825.96</v>
      </c>
      <c r="G21" s="90">
        <f t="shared" si="1"/>
        <v>8.5250432734034955</v>
      </c>
      <c r="H21" s="90">
        <f t="shared" si="0"/>
        <v>64.129799999999989</v>
      </c>
    </row>
    <row r="22" spans="1:8" x14ac:dyDescent="0.2">
      <c r="A22" s="101" t="s">
        <v>209</v>
      </c>
      <c r="B22" s="26" t="s">
        <v>214</v>
      </c>
      <c r="C22" s="90">
        <v>3918615.14</v>
      </c>
      <c r="D22" s="90">
        <v>3200000</v>
      </c>
      <c r="E22" s="90">
        <v>3100000</v>
      </c>
      <c r="F22" s="90">
        <v>3311342.74</v>
      </c>
      <c r="G22" s="90">
        <f t="shared" si="1"/>
        <v>84.502882311632163</v>
      </c>
      <c r="H22" s="90">
        <f t="shared" si="0"/>
        <v>106.81750774193549</v>
      </c>
    </row>
    <row r="23" spans="1:8" x14ac:dyDescent="0.2">
      <c r="A23" s="101" t="s">
        <v>328</v>
      </c>
      <c r="B23" s="26" t="s">
        <v>329</v>
      </c>
      <c r="C23" s="90">
        <v>4255.66</v>
      </c>
      <c r="E23" s="90">
        <v>12000</v>
      </c>
      <c r="F23" s="90">
        <v>20956.11</v>
      </c>
      <c r="G23" s="90">
        <f t="shared" si="1"/>
        <v>492.42914142577183</v>
      </c>
      <c r="H23" s="90">
        <f t="shared" si="0"/>
        <v>174.63425000000001</v>
      </c>
    </row>
    <row r="24" spans="1:8" x14ac:dyDescent="0.2">
      <c r="A24" s="101" t="s">
        <v>210</v>
      </c>
      <c r="B24" s="26" t="s">
        <v>215</v>
      </c>
      <c r="C24" s="90">
        <v>6914.39</v>
      </c>
      <c r="D24" s="90">
        <v>80000</v>
      </c>
      <c r="E24" s="90">
        <v>10000</v>
      </c>
      <c r="F24" s="90">
        <v>4913.26</v>
      </c>
      <c r="G24" s="90">
        <f t="shared" si="1"/>
        <v>71.058473704838747</v>
      </c>
      <c r="H24" s="90">
        <f t="shared" si="0"/>
        <v>49.132600000000004</v>
      </c>
    </row>
    <row r="25" spans="1:8" ht="28.5" x14ac:dyDescent="0.2">
      <c r="A25" s="101" t="s">
        <v>211</v>
      </c>
      <c r="B25" s="34" t="s">
        <v>216</v>
      </c>
      <c r="C25" s="90">
        <v>390074.31</v>
      </c>
      <c r="D25" s="90">
        <v>170314.88</v>
      </c>
      <c r="E25" s="90">
        <v>0</v>
      </c>
      <c r="F25" s="90">
        <v>0</v>
      </c>
      <c r="G25" s="90">
        <f t="shared" si="1"/>
        <v>0</v>
      </c>
      <c r="H25" s="90"/>
    </row>
    <row r="26" spans="1:8" ht="28.5" x14ac:dyDescent="0.2">
      <c r="A26" s="101" t="s">
        <v>330</v>
      </c>
      <c r="B26" s="34" t="s">
        <v>331</v>
      </c>
      <c r="C26" s="90">
        <v>353063.17</v>
      </c>
      <c r="E26" s="90">
        <v>200000</v>
      </c>
      <c r="F26" s="90">
        <v>190953.02</v>
      </c>
      <c r="G26" s="90">
        <f t="shared" si="1"/>
        <v>54.084661393597067</v>
      </c>
      <c r="H26" s="90">
        <f t="shared" si="0"/>
        <v>95.47650999999999</v>
      </c>
    </row>
    <row r="27" spans="1:8" s="54" customFormat="1" ht="15" x14ac:dyDescent="0.25">
      <c r="A27" s="100" t="s">
        <v>218</v>
      </c>
      <c r="B27" s="54" t="s">
        <v>219</v>
      </c>
      <c r="C27" s="94">
        <f>C28</f>
        <v>4009814.36</v>
      </c>
      <c r="D27" s="94">
        <v>2533669.0099999998</v>
      </c>
      <c r="E27" s="94">
        <f>E28</f>
        <v>4986134.2300000004</v>
      </c>
      <c r="F27" s="94">
        <f>F28</f>
        <v>4702694.21</v>
      </c>
      <c r="G27" s="94">
        <f t="shared" si="1"/>
        <v>117.27959919820327</v>
      </c>
      <c r="H27" s="94">
        <f t="shared" si="0"/>
        <v>94.315435427016155</v>
      </c>
    </row>
    <row r="28" spans="1:8" x14ac:dyDescent="0.2">
      <c r="A28" s="101" t="s">
        <v>220</v>
      </c>
      <c r="B28" s="26" t="s">
        <v>221</v>
      </c>
      <c r="C28" s="90">
        <v>4009814.36</v>
      </c>
      <c r="D28" s="90">
        <v>2533669.0099999998</v>
      </c>
      <c r="E28" s="90">
        <v>4986134.2300000004</v>
      </c>
      <c r="F28" s="90">
        <v>4702694.21</v>
      </c>
      <c r="G28" s="90">
        <f t="shared" si="1"/>
        <v>117.27959919820327</v>
      </c>
      <c r="H28" s="90">
        <f t="shared" si="0"/>
        <v>94.315435427016155</v>
      </c>
    </row>
    <row r="29" spans="1:8" s="54" customFormat="1" ht="15" x14ac:dyDescent="0.25">
      <c r="A29" s="100" t="s">
        <v>222</v>
      </c>
      <c r="B29" s="54" t="s">
        <v>223</v>
      </c>
      <c r="C29" s="94">
        <f>C30</f>
        <v>24537.05</v>
      </c>
      <c r="D29" s="94">
        <v>413215.15</v>
      </c>
      <c r="E29" s="94">
        <f>E30</f>
        <v>20910</v>
      </c>
      <c r="F29" s="94">
        <f>F30</f>
        <v>8000</v>
      </c>
      <c r="G29" s="94">
        <f t="shared" si="1"/>
        <v>32.603756360279661</v>
      </c>
      <c r="H29" s="94">
        <f t="shared" si="0"/>
        <v>38.259206121472978</v>
      </c>
    </row>
    <row r="30" spans="1:8" ht="28.5" x14ac:dyDescent="0.2">
      <c r="A30" s="101" t="s">
        <v>224</v>
      </c>
      <c r="B30" s="34" t="s">
        <v>225</v>
      </c>
      <c r="C30" s="90">
        <v>24537.05</v>
      </c>
      <c r="D30" s="90">
        <v>413215.15</v>
      </c>
      <c r="E30" s="90">
        <v>20910</v>
      </c>
      <c r="F30" s="90">
        <v>8000</v>
      </c>
      <c r="G30" s="90">
        <f t="shared" si="1"/>
        <v>32.603756360279661</v>
      </c>
      <c r="H30" s="90">
        <f t="shared" si="0"/>
        <v>38.259206121472978</v>
      </c>
    </row>
    <row r="31" spans="1:8" s="54" customFormat="1" ht="45" x14ac:dyDescent="0.25">
      <c r="A31" s="100" t="s">
        <v>226</v>
      </c>
      <c r="B31" s="33" t="s">
        <v>227</v>
      </c>
      <c r="C31" s="94">
        <v>349174.03</v>
      </c>
      <c r="D31" s="94">
        <v>497130</v>
      </c>
      <c r="E31" s="94">
        <f>E32</f>
        <v>1577888.26</v>
      </c>
      <c r="F31" s="94">
        <f>F32</f>
        <v>430762.11</v>
      </c>
      <c r="G31" s="94">
        <f t="shared" si="1"/>
        <v>123.36602180866656</v>
      </c>
      <c r="H31" s="94">
        <f t="shared" si="0"/>
        <v>27.299912225723766</v>
      </c>
    </row>
    <row r="32" spans="1:8" ht="28.5" x14ac:dyDescent="0.2">
      <c r="A32" s="101" t="s">
        <v>228</v>
      </c>
      <c r="B32" s="34" t="s">
        <v>229</v>
      </c>
      <c r="C32" s="90">
        <v>349174.03</v>
      </c>
      <c r="D32" s="90">
        <v>497130</v>
      </c>
      <c r="E32" s="90">
        <v>1577888.26</v>
      </c>
      <c r="F32" s="90">
        <v>430762.11</v>
      </c>
      <c r="G32" s="90">
        <f t="shared" si="1"/>
        <v>123.36602180866656</v>
      </c>
      <c r="H32" s="90">
        <f t="shared" si="0"/>
        <v>27.299912225723766</v>
      </c>
    </row>
  </sheetData>
  <mergeCells count="2">
    <mergeCell ref="D5:F5"/>
    <mergeCell ref="B6:B7"/>
  </mergeCells>
  <pageMargins left="0.70866141732283472" right="0.70866141732283472" top="0.74803149606299213" bottom="0.74803149606299213" header="0.31496062992125984" footer="0.31496062992125984"/>
  <pageSetup paperSize="9" scale="71" orientation="portrait" r:id="rId1"/>
  <headerFooter>
    <oddFooter>&amp;C8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31"/>
  <sheetViews>
    <sheetView zoomScaleNormal="100" workbookViewId="0">
      <selection activeCell="E13" sqref="E13"/>
    </sheetView>
  </sheetViews>
  <sheetFormatPr defaultRowHeight="12.75" x14ac:dyDescent="0.2"/>
  <cols>
    <col min="1" max="1" width="9.28515625" customWidth="1"/>
    <col min="2" max="2" width="32.5703125" bestFit="1" customWidth="1"/>
    <col min="3" max="3" width="14.28515625" bestFit="1" customWidth="1"/>
    <col min="4" max="4" width="15.7109375" hidden="1" customWidth="1"/>
    <col min="5" max="5" width="15.42578125" bestFit="1" customWidth="1"/>
    <col min="6" max="6" width="14.28515625" bestFit="1" customWidth="1"/>
    <col min="7" max="7" width="11.85546875" bestFit="1" customWidth="1"/>
    <col min="8" max="8" width="10.42578125" customWidth="1"/>
  </cols>
  <sheetData>
    <row r="2" spans="1:8" s="26" customFormat="1" ht="15.75" thickBot="1" x14ac:dyDescent="0.25">
      <c r="A2" s="95"/>
      <c r="B2" s="15" t="s">
        <v>118</v>
      </c>
      <c r="C2" s="16">
        <f>C8+C14+C16+C26+C28+C30</f>
        <v>42620974.189999998</v>
      </c>
      <c r="D2" s="16">
        <f>D8+D14+D16+D26+D28+D30</f>
        <v>28728410.640000001</v>
      </c>
      <c r="E2" s="16">
        <f>E8+E14+E16+E26+E28+E30</f>
        <v>46900672.580000006</v>
      </c>
      <c r="F2" s="16">
        <f>F8+F14+F16+F26+F28+F30</f>
        <v>41324214.510000005</v>
      </c>
      <c r="G2" s="17">
        <f>(F2/C2)*100</f>
        <v>96.957461192183999</v>
      </c>
      <c r="H2" s="17">
        <f>(F2/E2)*100</f>
        <v>88.110068015574711</v>
      </c>
    </row>
    <row r="3" spans="1:8" s="26" customFormat="1" ht="15.75" thickTop="1" x14ac:dyDescent="0.25">
      <c r="A3" s="96"/>
      <c r="B3" s="19"/>
      <c r="C3" s="91"/>
      <c r="D3" s="91"/>
      <c r="E3" s="91"/>
      <c r="F3" s="91"/>
      <c r="G3" s="19"/>
      <c r="H3" s="59"/>
    </row>
    <row r="4" spans="1:8" s="26" customFormat="1" ht="15.75" thickBot="1" x14ac:dyDescent="0.25">
      <c r="A4" s="97"/>
      <c r="B4" s="21"/>
      <c r="C4" s="22"/>
      <c r="D4" s="166" t="s">
        <v>114</v>
      </c>
      <c r="E4" s="166"/>
      <c r="F4" s="166"/>
      <c r="G4" s="13"/>
      <c r="H4" s="61"/>
    </row>
    <row r="5" spans="1:8" s="26" customFormat="1" ht="15" x14ac:dyDescent="0.2">
      <c r="A5" s="98"/>
      <c r="B5" s="164" t="s">
        <v>190</v>
      </c>
      <c r="C5" s="92" t="s">
        <v>115</v>
      </c>
      <c r="D5" s="92" t="s">
        <v>151</v>
      </c>
      <c r="E5" s="92" t="s">
        <v>151</v>
      </c>
      <c r="F5" s="92" t="s">
        <v>115</v>
      </c>
      <c r="G5" s="24" t="s">
        <v>116</v>
      </c>
      <c r="H5" s="24" t="s">
        <v>116</v>
      </c>
    </row>
    <row r="6" spans="1:8" s="26" customFormat="1" ht="75.75" thickBot="1" x14ac:dyDescent="0.25">
      <c r="A6" s="99" t="s">
        <v>191</v>
      </c>
      <c r="B6" s="165"/>
      <c r="C6" s="93" t="s">
        <v>336</v>
      </c>
      <c r="D6" s="93" t="s">
        <v>181</v>
      </c>
      <c r="E6" s="93" t="s">
        <v>729</v>
      </c>
      <c r="F6" s="93" t="s">
        <v>729</v>
      </c>
      <c r="G6" s="25" t="s">
        <v>730</v>
      </c>
      <c r="H6" s="44" t="s">
        <v>152</v>
      </c>
    </row>
    <row r="7" spans="1:8" s="26" customFormat="1" ht="14.25" x14ac:dyDescent="0.2">
      <c r="A7" s="101"/>
      <c r="C7" s="90"/>
      <c r="D7" s="90"/>
      <c r="E7" s="90"/>
      <c r="F7" s="90"/>
    </row>
    <row r="8" spans="1:8" s="54" customFormat="1" ht="15" x14ac:dyDescent="0.25">
      <c r="A8" s="100" t="s">
        <v>192</v>
      </c>
      <c r="B8" s="54" t="s">
        <v>193</v>
      </c>
      <c r="C8" s="94">
        <f>SUM(C9:C13)</f>
        <v>31091399.800000001</v>
      </c>
      <c r="D8" s="94">
        <f>SUM(D9:D13)</f>
        <v>20408413.59</v>
      </c>
      <c r="E8" s="94">
        <f>SUM(E9:E13)</f>
        <v>35640081.950000003</v>
      </c>
      <c r="F8" s="94">
        <f>SUM(F9:F13)</f>
        <v>31193931.539999999</v>
      </c>
      <c r="G8" s="94">
        <f>(F8/C8)*100</f>
        <v>100.32977524543621</v>
      </c>
      <c r="H8" s="94">
        <f>(F8/E8)*100</f>
        <v>87.524859184562004</v>
      </c>
    </row>
    <row r="9" spans="1:8" s="26" customFormat="1" ht="14.25" x14ac:dyDescent="0.2">
      <c r="A9" s="101" t="s">
        <v>194</v>
      </c>
      <c r="B9" s="26" t="s">
        <v>4</v>
      </c>
      <c r="C9" s="90">
        <f>31518442.06-2913159.75</f>
        <v>28605282.309999999</v>
      </c>
      <c r="D9" s="90">
        <f>14881132+458862.16</f>
        <v>15339994.16</v>
      </c>
      <c r="E9" s="90">
        <v>32608000.559999999</v>
      </c>
      <c r="F9" s="90">
        <v>28438918.59</v>
      </c>
      <c r="G9" s="90">
        <f>(F9/C9)*100</f>
        <v>99.418416087640423</v>
      </c>
      <c r="H9" s="90">
        <f t="shared" ref="H9:H31" si="0">(F9/E9)*100</f>
        <v>87.21454275514769</v>
      </c>
    </row>
    <row r="10" spans="1:8" s="26" customFormat="1" ht="14.25" x14ac:dyDescent="0.2">
      <c r="A10" s="101" t="s">
        <v>195</v>
      </c>
      <c r="B10" s="26" t="s">
        <v>19</v>
      </c>
      <c r="C10" s="90">
        <v>152730.84</v>
      </c>
      <c r="D10" s="90">
        <v>108000</v>
      </c>
      <c r="E10" s="90">
        <v>190000</v>
      </c>
      <c r="F10" s="90">
        <v>150939.60999999999</v>
      </c>
      <c r="G10" s="90">
        <f>(F10/C10)*100</f>
        <v>98.827198226631879</v>
      </c>
      <c r="H10" s="90">
        <f t="shared" si="0"/>
        <v>79.44189999999999</v>
      </c>
    </row>
    <row r="11" spans="1:8" s="26" customFormat="1" ht="14.25" x14ac:dyDescent="0.2">
      <c r="A11" s="101" t="s">
        <v>196</v>
      </c>
      <c r="B11" s="26" t="s">
        <v>22</v>
      </c>
      <c r="C11" s="90">
        <v>383019.85</v>
      </c>
      <c r="D11" s="90">
        <v>2356500</v>
      </c>
      <c r="E11" s="90">
        <v>1056480.29</v>
      </c>
      <c r="F11" s="90">
        <v>865464.99</v>
      </c>
      <c r="G11" s="90">
        <f t="shared" ref="G11:G31" si="1">(F11/C11)*100</f>
        <v>225.95826038781021</v>
      </c>
      <c r="H11" s="90">
        <f t="shared" si="0"/>
        <v>81.919653228930571</v>
      </c>
    </row>
    <row r="12" spans="1:8" s="26" customFormat="1" ht="28.5" x14ac:dyDescent="0.2">
      <c r="A12" s="101" t="s">
        <v>197</v>
      </c>
      <c r="B12" s="34" t="s">
        <v>199</v>
      </c>
      <c r="C12" s="90">
        <v>1836631.28</v>
      </c>
      <c r="D12" s="90">
        <f>797527.44+1760281.92-63889.93</f>
        <v>2493919.4299999997</v>
      </c>
      <c r="E12" s="90">
        <v>1440601.1</v>
      </c>
      <c r="F12" s="90">
        <v>1447091.17</v>
      </c>
      <c r="G12" s="90">
        <f t="shared" si="1"/>
        <v>78.790510962004305</v>
      </c>
      <c r="H12" s="90">
        <f t="shared" si="0"/>
        <v>100.45051124839483</v>
      </c>
    </row>
    <row r="13" spans="1:8" s="26" customFormat="1" ht="14.25" x14ac:dyDescent="0.2">
      <c r="A13" s="101" t="s">
        <v>198</v>
      </c>
      <c r="B13" s="26" t="s">
        <v>200</v>
      </c>
      <c r="C13" s="90">
        <v>113735.52</v>
      </c>
      <c r="D13" s="90">
        <v>110000</v>
      </c>
      <c r="E13" s="90">
        <v>345000</v>
      </c>
      <c r="F13" s="90">
        <v>291517.18</v>
      </c>
      <c r="G13" s="90">
        <f t="shared" si="1"/>
        <v>256.31146716522682</v>
      </c>
      <c r="H13" s="90">
        <f t="shared" si="0"/>
        <v>84.497733333333329</v>
      </c>
    </row>
    <row r="14" spans="1:8" s="54" customFormat="1" ht="15" x14ac:dyDescent="0.25">
      <c r="A14" s="100" t="s">
        <v>201</v>
      </c>
      <c r="B14" s="54" t="s">
        <v>202</v>
      </c>
      <c r="C14" s="94">
        <f>C15</f>
        <v>397151.65</v>
      </c>
      <c r="D14" s="94">
        <v>325668.01</v>
      </c>
      <c r="E14" s="94">
        <f>E15</f>
        <v>327269.68</v>
      </c>
      <c r="F14" s="94">
        <f>F15</f>
        <v>269404.34999999998</v>
      </c>
      <c r="G14" s="94">
        <f t="shared" si="1"/>
        <v>67.834125830775221</v>
      </c>
      <c r="H14" s="94">
        <f t="shared" si="0"/>
        <v>82.318762312475741</v>
      </c>
    </row>
    <row r="15" spans="1:8" s="26" customFormat="1" ht="28.5" x14ac:dyDescent="0.2">
      <c r="A15" s="101" t="s">
        <v>203</v>
      </c>
      <c r="B15" s="34" t="s">
        <v>204</v>
      </c>
      <c r="C15" s="90">
        <v>397151.65</v>
      </c>
      <c r="D15" s="90">
        <v>325668.01</v>
      </c>
      <c r="E15" s="90">
        <v>327269.68</v>
      </c>
      <c r="F15" s="90">
        <v>269404.34999999998</v>
      </c>
      <c r="G15" s="90">
        <f t="shared" si="1"/>
        <v>67.834125830775221</v>
      </c>
      <c r="H15" s="90">
        <f t="shared" si="0"/>
        <v>82.318762312475741</v>
      </c>
    </row>
    <row r="16" spans="1:8" s="54" customFormat="1" ht="30" x14ac:dyDescent="0.25">
      <c r="A16" s="100" t="s">
        <v>205</v>
      </c>
      <c r="B16" s="33" t="s">
        <v>206</v>
      </c>
      <c r="C16" s="94">
        <f>SUM(C18:C24)+C25</f>
        <v>4711781.3800000008</v>
      </c>
      <c r="D16" s="94">
        <f>SUM(D18:D24)</f>
        <v>4550314.88</v>
      </c>
      <c r="E16" s="94">
        <f>SUM(E17:E25)</f>
        <v>4348388.46</v>
      </c>
      <c r="F16" s="94">
        <f>SUM(F18:F24)+F25+F17</f>
        <v>4073935.09</v>
      </c>
      <c r="G16" s="94">
        <f t="shared" si="1"/>
        <v>86.462735883556618</v>
      </c>
      <c r="H16" s="94">
        <f t="shared" si="0"/>
        <v>93.688388870390853</v>
      </c>
    </row>
    <row r="17" spans="1:8" s="26" customFormat="1" ht="14.25" x14ac:dyDescent="0.2">
      <c r="A17" s="101" t="s">
        <v>726</v>
      </c>
      <c r="B17" s="34" t="s">
        <v>615</v>
      </c>
      <c r="C17" s="90">
        <f>19540.59-3204.74</f>
        <v>16335.85</v>
      </c>
      <c r="D17" s="90"/>
      <c r="E17" s="90">
        <v>50025.01</v>
      </c>
      <c r="F17" s="90">
        <v>46072.26</v>
      </c>
      <c r="G17" s="90"/>
      <c r="H17" s="90"/>
    </row>
    <row r="18" spans="1:8" s="26" customFormat="1" ht="14.25" x14ac:dyDescent="0.2">
      <c r="A18" s="101" t="s">
        <v>207</v>
      </c>
      <c r="B18" s="26" t="s">
        <v>212</v>
      </c>
      <c r="C18" s="90">
        <v>350000</v>
      </c>
      <c r="D18" s="90">
        <v>1050000</v>
      </c>
      <c r="E18" s="90">
        <v>437344.63</v>
      </c>
      <c r="F18" s="90">
        <v>364388.78</v>
      </c>
      <c r="G18" s="90">
        <f t="shared" si="1"/>
        <v>104.11108</v>
      </c>
      <c r="H18" s="90">
        <f t="shared" si="0"/>
        <v>83.318453001240698</v>
      </c>
    </row>
    <row r="19" spans="1:8" s="26" customFormat="1" ht="14.25" x14ac:dyDescent="0.2">
      <c r="A19" s="101" t="s">
        <v>208</v>
      </c>
      <c r="B19" s="26" t="s">
        <v>213</v>
      </c>
      <c r="C19" s="90">
        <f>51387.1-30000</f>
        <v>21387.1</v>
      </c>
      <c r="D19" s="90">
        <v>50000</v>
      </c>
      <c r="E19" s="90">
        <v>25000</v>
      </c>
      <c r="F19" s="90">
        <v>25000</v>
      </c>
      <c r="G19" s="90">
        <f t="shared" si="1"/>
        <v>116.8928933796541</v>
      </c>
      <c r="H19" s="90">
        <f t="shared" si="0"/>
        <v>100</v>
      </c>
    </row>
    <row r="20" spans="1:8" s="26" customFormat="1" ht="14.25" x14ac:dyDescent="0.2">
      <c r="A20" s="101" t="s">
        <v>727</v>
      </c>
      <c r="B20" s="26" t="s">
        <v>626</v>
      </c>
      <c r="C20" s="90">
        <f>178791.61-117943.11</f>
        <v>60848.499999999985</v>
      </c>
      <c r="D20" s="90"/>
      <c r="E20" s="90">
        <v>109601.88</v>
      </c>
      <c r="F20" s="90">
        <v>102333.56</v>
      </c>
      <c r="G20" s="90">
        <f t="shared" si="1"/>
        <v>168.1776214697158</v>
      </c>
      <c r="H20" s="90">
        <f t="shared" si="0"/>
        <v>93.368434921006823</v>
      </c>
    </row>
    <row r="21" spans="1:8" s="26" customFormat="1" ht="14.25" x14ac:dyDescent="0.2">
      <c r="A21" s="101" t="s">
        <v>209</v>
      </c>
      <c r="B21" s="26" t="s">
        <v>214</v>
      </c>
      <c r="C21" s="90">
        <f>3903221.27-190758.74</f>
        <v>3712462.5300000003</v>
      </c>
      <c r="D21" s="90">
        <v>3200000</v>
      </c>
      <c r="E21" s="90">
        <v>3306152.61</v>
      </c>
      <c r="F21" s="90">
        <v>3222932.94</v>
      </c>
      <c r="G21" s="90">
        <f t="shared" si="1"/>
        <v>86.813884691248305</v>
      </c>
      <c r="H21" s="90">
        <f t="shared" si="0"/>
        <v>97.482884796415988</v>
      </c>
    </row>
    <row r="22" spans="1:8" s="26" customFormat="1" ht="14.25" x14ac:dyDescent="0.2">
      <c r="A22" s="101" t="s">
        <v>328</v>
      </c>
      <c r="B22" s="26" t="s">
        <v>329</v>
      </c>
      <c r="C22" s="90">
        <v>0</v>
      </c>
      <c r="D22" s="90"/>
      <c r="E22" s="90">
        <v>24210.1</v>
      </c>
      <c r="F22" s="90">
        <v>24210.1</v>
      </c>
      <c r="G22" s="90"/>
      <c r="H22" s="90">
        <f t="shared" si="0"/>
        <v>100</v>
      </c>
    </row>
    <row r="23" spans="1:8" s="26" customFormat="1" ht="14.25" x14ac:dyDescent="0.2">
      <c r="A23" s="101" t="s">
        <v>210</v>
      </c>
      <c r="B23" s="26" t="s">
        <v>215</v>
      </c>
      <c r="C23" s="90">
        <v>10000</v>
      </c>
      <c r="D23" s="90">
        <v>80000</v>
      </c>
      <c r="E23" s="90">
        <v>10000</v>
      </c>
      <c r="F23" s="90">
        <v>10000</v>
      </c>
      <c r="G23" s="90">
        <f t="shared" si="1"/>
        <v>100</v>
      </c>
      <c r="H23" s="90">
        <f t="shared" si="0"/>
        <v>100</v>
      </c>
    </row>
    <row r="24" spans="1:8" s="26" customFormat="1" ht="28.5" x14ac:dyDescent="0.2">
      <c r="A24" s="101" t="s">
        <v>211</v>
      </c>
      <c r="B24" s="34" t="s">
        <v>216</v>
      </c>
      <c r="C24" s="90">
        <v>377028.75</v>
      </c>
      <c r="D24" s="90">
        <v>170314.88</v>
      </c>
      <c r="E24" s="90">
        <v>13045.56</v>
      </c>
      <c r="F24" s="90">
        <v>13045.56</v>
      </c>
      <c r="G24" s="90">
        <f t="shared" si="1"/>
        <v>3.4600968759013737</v>
      </c>
      <c r="H24" s="90">
        <f t="shared" si="0"/>
        <v>100</v>
      </c>
    </row>
    <row r="25" spans="1:8" s="26" customFormat="1" ht="28.5" x14ac:dyDescent="0.2">
      <c r="A25" s="101" t="s">
        <v>330</v>
      </c>
      <c r="B25" s="34" t="s">
        <v>331</v>
      </c>
      <c r="C25" s="90">
        <v>180054.5</v>
      </c>
      <c r="D25" s="90"/>
      <c r="E25" s="90">
        <v>373008.67</v>
      </c>
      <c r="F25" s="90">
        <v>265951.89</v>
      </c>
      <c r="G25" s="90">
        <f t="shared" si="1"/>
        <v>147.70632780630311</v>
      </c>
      <c r="H25" s="90">
        <f t="shared" si="0"/>
        <v>71.299117524533685</v>
      </c>
    </row>
    <row r="26" spans="1:8" s="54" customFormat="1" ht="15" x14ac:dyDescent="0.25">
      <c r="A26" s="100" t="s">
        <v>218</v>
      </c>
      <c r="B26" s="54" t="s">
        <v>219</v>
      </c>
      <c r="C26" s="94">
        <f>C27</f>
        <v>6009778.6299999999</v>
      </c>
      <c r="D26" s="94">
        <v>2533669.0099999998</v>
      </c>
      <c r="E26" s="94">
        <f>E27</f>
        <v>4986134.2300000004</v>
      </c>
      <c r="F26" s="94">
        <f>F27</f>
        <v>4321491.26</v>
      </c>
      <c r="G26" s="94">
        <f t="shared" si="1"/>
        <v>71.907661264388366</v>
      </c>
      <c r="H26" s="94">
        <f t="shared" si="0"/>
        <v>86.670174942321992</v>
      </c>
    </row>
    <row r="27" spans="1:8" s="26" customFormat="1" ht="14.25" x14ac:dyDescent="0.2">
      <c r="A27" s="101" t="s">
        <v>220</v>
      </c>
      <c r="B27" s="26" t="s">
        <v>221</v>
      </c>
      <c r="C27" s="90">
        <f>6181466.33-171687.7</f>
        <v>6009778.6299999999</v>
      </c>
      <c r="D27" s="90">
        <v>2533669.0099999998</v>
      </c>
      <c r="E27" s="90">
        <v>4986134.2300000004</v>
      </c>
      <c r="F27" s="90">
        <v>4321491.26</v>
      </c>
      <c r="G27" s="90">
        <f t="shared" si="1"/>
        <v>71.907661264388366</v>
      </c>
      <c r="H27" s="90">
        <f t="shared" si="0"/>
        <v>86.670174942321992</v>
      </c>
    </row>
    <row r="28" spans="1:8" s="54" customFormat="1" ht="15" x14ac:dyDescent="0.25">
      <c r="A28" s="100" t="s">
        <v>222</v>
      </c>
      <c r="B28" s="54" t="s">
        <v>223</v>
      </c>
      <c r="C28" s="94">
        <f>C29</f>
        <v>24537.05</v>
      </c>
      <c r="D28" s="94">
        <v>413215.15</v>
      </c>
      <c r="E28" s="94">
        <f>E29</f>
        <v>20910</v>
      </c>
      <c r="F28" s="94">
        <f>F29</f>
        <v>7985.85</v>
      </c>
      <c r="G28" s="94">
        <f t="shared" si="1"/>
        <v>32.546088466217412</v>
      </c>
      <c r="H28" s="94">
        <f t="shared" si="0"/>
        <v>38.191535150645628</v>
      </c>
    </row>
    <row r="29" spans="1:8" s="26" customFormat="1" ht="28.5" x14ac:dyDescent="0.2">
      <c r="A29" s="101" t="s">
        <v>224</v>
      </c>
      <c r="B29" s="34" t="s">
        <v>225</v>
      </c>
      <c r="C29" s="90">
        <v>24537.05</v>
      </c>
      <c r="D29" s="90">
        <v>413215.15</v>
      </c>
      <c r="E29" s="90">
        <v>20910</v>
      </c>
      <c r="F29" s="90">
        <v>7985.85</v>
      </c>
      <c r="G29" s="90">
        <f t="shared" si="1"/>
        <v>32.546088466217412</v>
      </c>
      <c r="H29" s="90">
        <f t="shared" si="0"/>
        <v>38.191535150645628</v>
      </c>
    </row>
    <row r="30" spans="1:8" s="54" customFormat="1" ht="45" x14ac:dyDescent="0.25">
      <c r="A30" s="100" t="s">
        <v>226</v>
      </c>
      <c r="B30" s="33" t="s">
        <v>227</v>
      </c>
      <c r="C30" s="94">
        <f>C31</f>
        <v>386325.68</v>
      </c>
      <c r="D30" s="94">
        <v>497130</v>
      </c>
      <c r="E30" s="94">
        <f>E31</f>
        <v>1577888.26</v>
      </c>
      <c r="F30" s="94">
        <f>F31</f>
        <v>1457466.42</v>
      </c>
      <c r="G30" s="94">
        <f t="shared" si="1"/>
        <v>377.26366520599925</v>
      </c>
      <c r="H30" s="94">
        <f t="shared" si="0"/>
        <v>92.368164270390096</v>
      </c>
    </row>
    <row r="31" spans="1:8" s="26" customFormat="1" ht="28.5" x14ac:dyDescent="0.2">
      <c r="A31" s="101" t="s">
        <v>228</v>
      </c>
      <c r="B31" s="34" t="s">
        <v>229</v>
      </c>
      <c r="C31" s="90">
        <f>516245-129919.32</f>
        <v>386325.68</v>
      </c>
      <c r="D31" s="90">
        <v>497130</v>
      </c>
      <c r="E31" s="90">
        <v>1577888.26</v>
      </c>
      <c r="F31" s="90">
        <v>1457466.42</v>
      </c>
      <c r="G31" s="90">
        <f t="shared" si="1"/>
        <v>377.26366520599925</v>
      </c>
      <c r="H31" s="90">
        <f t="shared" si="0"/>
        <v>92.368164270390096</v>
      </c>
    </row>
  </sheetData>
  <mergeCells count="2">
    <mergeCell ref="D4:F4"/>
    <mergeCell ref="B5:B6"/>
  </mergeCells>
  <pageMargins left="0.70866141732283472" right="0.70866141732283472" top="0.74803149606299213" bottom="0.74803149606299213" header="0.31496062992125984" footer="0.31496062992125984"/>
  <pageSetup paperSize="9" scale="82" orientation="portrait" r:id="rId1"/>
  <headerFooter>
    <oddFooter>&amp;C9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43"/>
  <sheetViews>
    <sheetView topLeftCell="A12" zoomScaleNormal="100" workbookViewId="0">
      <selection activeCell="F44" sqref="F44"/>
    </sheetView>
  </sheetViews>
  <sheetFormatPr defaultRowHeight="14.25" x14ac:dyDescent="0.2"/>
  <cols>
    <col min="1" max="1" width="9.140625" style="26"/>
    <col min="2" max="2" width="38.28515625" style="26" bestFit="1" customWidth="1"/>
    <col min="3" max="3" width="13.85546875" style="90" customWidth="1"/>
    <col min="4" max="4" width="16.5703125" style="90" hidden="1" customWidth="1"/>
    <col min="5" max="5" width="15.42578125" style="90" bestFit="1" customWidth="1"/>
    <col min="6" max="6" width="14.28515625" style="90" bestFit="1" customWidth="1"/>
    <col min="7" max="7" width="11.85546875" style="26" bestFit="1" customWidth="1"/>
    <col min="8" max="8" width="10.28515625" style="26" customWidth="1"/>
    <col min="9" max="16384" width="9.140625" style="26"/>
  </cols>
  <sheetData>
    <row r="2" spans="1:8" ht="15" x14ac:dyDescent="0.25">
      <c r="A2" s="64" t="s">
        <v>230</v>
      </c>
    </row>
    <row r="4" spans="1:8" ht="15.75" thickBot="1" x14ac:dyDescent="0.25">
      <c r="A4" s="95"/>
      <c r="B4" s="15" t="s">
        <v>118</v>
      </c>
      <c r="C4" s="16">
        <f>C9+C14+C16+C18+C22+C26+C31+C35+C39</f>
        <v>46070145.890000001</v>
      </c>
      <c r="D4" s="16">
        <f>D9+D14+D16+D18+D22+D26+D31+D35+D39</f>
        <v>28728410.640000001</v>
      </c>
      <c r="E4" s="16">
        <f>E9+E14+E16+E18+E22+E26+E31+E35+E39</f>
        <v>46900672.579999998</v>
      </c>
      <c r="F4" s="16">
        <f>F9+F14+F16+F18+F22+F26+F31+F35+F39</f>
        <v>41324214.509999998</v>
      </c>
      <c r="G4" s="17">
        <f>(F4/C4)*100</f>
        <v>89.69846678729499</v>
      </c>
      <c r="H4" s="17">
        <f>(F4/E4)*100</f>
        <v>88.110068015574711</v>
      </c>
    </row>
    <row r="5" spans="1:8" ht="15.75" thickTop="1" x14ac:dyDescent="0.25">
      <c r="A5" s="96"/>
      <c r="B5" s="19"/>
      <c r="C5" s="91"/>
      <c r="D5" s="91"/>
      <c r="E5" s="91"/>
      <c r="F5" s="91"/>
      <c r="G5" s="19"/>
      <c r="H5" s="59"/>
    </row>
    <row r="6" spans="1:8" ht="15.75" thickBot="1" x14ac:dyDescent="0.25">
      <c r="A6" s="97"/>
      <c r="B6" s="21"/>
      <c r="C6" s="22"/>
      <c r="D6" s="166" t="s">
        <v>114</v>
      </c>
      <c r="E6" s="166"/>
      <c r="F6" s="166"/>
      <c r="G6" s="13"/>
      <c r="H6" s="61"/>
    </row>
    <row r="7" spans="1:8" ht="15" x14ac:dyDescent="0.2">
      <c r="A7" s="98"/>
      <c r="B7" s="164" t="s">
        <v>232</v>
      </c>
      <c r="C7" s="92" t="s">
        <v>115</v>
      </c>
      <c r="D7" s="92" t="s">
        <v>151</v>
      </c>
      <c r="E7" s="92" t="s">
        <v>151</v>
      </c>
      <c r="F7" s="92" t="s">
        <v>115</v>
      </c>
      <c r="G7" s="24" t="s">
        <v>116</v>
      </c>
      <c r="H7" s="24" t="s">
        <v>116</v>
      </c>
    </row>
    <row r="8" spans="1:8" ht="90.75" thickBot="1" x14ac:dyDescent="0.25">
      <c r="A8" s="44" t="s">
        <v>231</v>
      </c>
      <c r="B8" s="165"/>
      <c r="C8" s="93" t="s">
        <v>336</v>
      </c>
      <c r="D8" s="93" t="s">
        <v>181</v>
      </c>
      <c r="E8" s="93" t="s">
        <v>729</v>
      </c>
      <c r="F8" s="93" t="s">
        <v>729</v>
      </c>
      <c r="G8" s="25" t="s">
        <v>730</v>
      </c>
      <c r="H8" s="44" t="s">
        <v>152</v>
      </c>
    </row>
    <row r="9" spans="1:8" s="54" customFormat="1" ht="15" x14ac:dyDescent="0.25">
      <c r="A9" s="105" t="s">
        <v>233</v>
      </c>
      <c r="B9" s="105" t="s">
        <v>234</v>
      </c>
      <c r="C9" s="94">
        <v>6247084.4900000002</v>
      </c>
      <c r="D9" s="106">
        <v>7118639.46</v>
      </c>
      <c r="E9" s="106">
        <v>8089920</v>
      </c>
      <c r="F9" s="94">
        <v>7168024.7699999996</v>
      </c>
      <c r="G9" s="94">
        <f>(F9/C9)*100</f>
        <v>114.74192131504211</v>
      </c>
      <c r="H9" s="94">
        <f>(F9/E9)*100</f>
        <v>88.604396211581815</v>
      </c>
    </row>
    <row r="10" spans="1:8" ht="28.5" x14ac:dyDescent="0.2">
      <c r="A10" s="103" t="s">
        <v>235</v>
      </c>
      <c r="B10" s="103" t="s">
        <v>236</v>
      </c>
      <c r="C10" s="107">
        <v>693893.43</v>
      </c>
      <c r="D10" s="104">
        <v>1520571.5</v>
      </c>
      <c r="E10" s="104">
        <v>1178500</v>
      </c>
      <c r="F10" s="107">
        <v>1015618.36</v>
      </c>
      <c r="G10" s="107">
        <f t="shared" ref="G10:G43" si="0">(F10/C10)*100</f>
        <v>146.36517887191985</v>
      </c>
      <c r="H10" s="90">
        <f t="shared" ref="H10:H43" si="1">(F10/E10)*100</f>
        <v>86.17890199406024</v>
      </c>
    </row>
    <row r="11" spans="1:8" x14ac:dyDescent="0.2">
      <c r="A11" s="103" t="s">
        <v>237</v>
      </c>
      <c r="B11" s="103" t="s">
        <v>238</v>
      </c>
      <c r="C11" s="90">
        <v>5487247.4800000004</v>
      </c>
      <c r="D11" s="104">
        <v>5580067.96</v>
      </c>
      <c r="E11" s="104">
        <v>6838420</v>
      </c>
      <c r="F11" s="90">
        <v>6111175.3300000001</v>
      </c>
      <c r="G11" s="90">
        <f t="shared" si="0"/>
        <v>111.37050683925047</v>
      </c>
      <c r="H11" s="90">
        <f t="shared" si="1"/>
        <v>89.365311431587998</v>
      </c>
    </row>
    <row r="12" spans="1:8" ht="28.5" x14ac:dyDescent="0.2">
      <c r="A12" s="134" t="s">
        <v>343</v>
      </c>
      <c r="B12" s="103" t="s">
        <v>341</v>
      </c>
      <c r="C12" s="90">
        <v>58965</v>
      </c>
      <c r="D12" s="104"/>
      <c r="E12" s="135">
        <v>70000</v>
      </c>
      <c r="F12" s="90">
        <v>38750</v>
      </c>
      <c r="G12" s="90"/>
      <c r="H12" s="90"/>
    </row>
    <row r="13" spans="1:8" x14ac:dyDescent="0.2">
      <c r="A13" s="103" t="s">
        <v>239</v>
      </c>
      <c r="B13" s="103" t="s">
        <v>240</v>
      </c>
      <c r="C13" s="90">
        <v>6978.58</v>
      </c>
      <c r="D13" s="104">
        <v>18000</v>
      </c>
      <c r="E13" s="104">
        <v>3000</v>
      </c>
      <c r="F13" s="90">
        <v>2481.08</v>
      </c>
      <c r="G13" s="90">
        <f t="shared" si="0"/>
        <v>35.552791542118882</v>
      </c>
      <c r="H13" s="90">
        <f t="shared" si="1"/>
        <v>82.702666666666673</v>
      </c>
    </row>
    <row r="14" spans="1:8" s="54" customFormat="1" ht="15" x14ac:dyDescent="0.25">
      <c r="A14" s="105" t="s">
        <v>241</v>
      </c>
      <c r="B14" s="105" t="s">
        <v>242</v>
      </c>
      <c r="C14" s="94">
        <v>76177.5</v>
      </c>
      <c r="D14" s="106">
        <v>51125</v>
      </c>
      <c r="E14" s="106">
        <v>124220</v>
      </c>
      <c r="F14" s="94">
        <v>106300.85</v>
      </c>
      <c r="G14" s="94">
        <f>(F14/C14)*100</f>
        <v>139.54363164976536</v>
      </c>
      <c r="H14" s="94">
        <f t="shared" si="1"/>
        <v>85.574665915311556</v>
      </c>
    </row>
    <row r="15" spans="1:8" x14ac:dyDescent="0.2">
      <c r="A15" s="103" t="s">
        <v>243</v>
      </c>
      <c r="B15" s="103" t="s">
        <v>244</v>
      </c>
      <c r="C15" s="90">
        <v>76177.5</v>
      </c>
      <c r="D15" s="104">
        <v>51125</v>
      </c>
      <c r="E15" s="104">
        <v>124220</v>
      </c>
      <c r="F15" s="90">
        <v>106300.85</v>
      </c>
      <c r="G15" s="90">
        <f t="shared" si="0"/>
        <v>139.54363164976536</v>
      </c>
      <c r="H15" s="90">
        <f t="shared" si="1"/>
        <v>85.574665915311556</v>
      </c>
    </row>
    <row r="16" spans="1:8" s="54" customFormat="1" ht="15" x14ac:dyDescent="0.25">
      <c r="A16" s="105" t="s">
        <v>245</v>
      </c>
      <c r="B16" s="105" t="s">
        <v>246</v>
      </c>
      <c r="C16" s="94">
        <v>1536411.07</v>
      </c>
      <c r="D16" s="106">
        <v>567331.24</v>
      </c>
      <c r="E16" s="106">
        <v>1087500</v>
      </c>
      <c r="F16" s="94">
        <v>1044357.41</v>
      </c>
      <c r="G16" s="94">
        <f t="shared" si="0"/>
        <v>67.973827473138428</v>
      </c>
      <c r="H16" s="94">
        <f t="shared" si="1"/>
        <v>96.03286528735633</v>
      </c>
    </row>
    <row r="17" spans="1:8" x14ac:dyDescent="0.2">
      <c r="A17" s="103" t="s">
        <v>247</v>
      </c>
      <c r="B17" s="103" t="s">
        <v>248</v>
      </c>
      <c r="C17" s="90">
        <v>1536411.07</v>
      </c>
      <c r="D17" s="104">
        <v>567331.24</v>
      </c>
      <c r="E17" s="104">
        <v>1087500</v>
      </c>
      <c r="F17" s="90">
        <v>1044357.41</v>
      </c>
      <c r="G17" s="90">
        <f t="shared" si="0"/>
        <v>67.973827473138428</v>
      </c>
      <c r="H17" s="90">
        <f t="shared" si="1"/>
        <v>96.03286528735633</v>
      </c>
    </row>
    <row r="18" spans="1:8" s="54" customFormat="1" ht="15" x14ac:dyDescent="0.25">
      <c r="A18" s="105" t="s">
        <v>249</v>
      </c>
      <c r="B18" s="105" t="s">
        <v>250</v>
      </c>
      <c r="C18" s="94">
        <v>3423856.56</v>
      </c>
      <c r="D18" s="106">
        <v>1448800</v>
      </c>
      <c r="E18" s="106">
        <v>254200</v>
      </c>
      <c r="F18" s="94">
        <v>198670</v>
      </c>
      <c r="G18" s="94">
        <f t="shared" si="0"/>
        <v>5.802521119634755</v>
      </c>
      <c r="H18" s="94">
        <f t="shared" si="1"/>
        <v>78.154996066089694</v>
      </c>
    </row>
    <row r="19" spans="1:8" x14ac:dyDescent="0.2">
      <c r="A19" s="103" t="s">
        <v>251</v>
      </c>
      <c r="B19" s="103" t="s">
        <v>252</v>
      </c>
      <c r="C19" s="90">
        <v>33490</v>
      </c>
      <c r="D19" s="104">
        <v>77200</v>
      </c>
      <c r="E19" s="104">
        <v>104200</v>
      </c>
      <c r="F19" s="90">
        <v>48670</v>
      </c>
      <c r="G19" s="90">
        <f t="shared" si="0"/>
        <v>145.32696327261868</v>
      </c>
      <c r="H19" s="90">
        <f t="shared" si="1"/>
        <v>46.708253358925148</v>
      </c>
    </row>
    <row r="20" spans="1:8" x14ac:dyDescent="0.2">
      <c r="A20" s="103" t="s">
        <v>253</v>
      </c>
      <c r="B20" s="103" t="s">
        <v>254</v>
      </c>
      <c r="C20" s="90">
        <v>3206529.06</v>
      </c>
      <c r="D20" s="104">
        <v>1258600</v>
      </c>
      <c r="E20" s="104">
        <v>0</v>
      </c>
      <c r="G20" s="90">
        <f t="shared" si="0"/>
        <v>0</v>
      </c>
      <c r="H20" s="90"/>
    </row>
    <row r="21" spans="1:8" x14ac:dyDescent="0.2">
      <c r="A21" s="103" t="s">
        <v>255</v>
      </c>
      <c r="B21" s="103" t="s">
        <v>256</v>
      </c>
      <c r="C21" s="90">
        <v>183837.5</v>
      </c>
      <c r="D21" s="104">
        <v>113000</v>
      </c>
      <c r="E21" s="104">
        <v>150000</v>
      </c>
      <c r="F21" s="90">
        <v>150000</v>
      </c>
      <c r="G21" s="90">
        <f t="shared" si="0"/>
        <v>81.593798871285784</v>
      </c>
      <c r="H21" s="90">
        <f t="shared" si="1"/>
        <v>100</v>
      </c>
    </row>
    <row r="22" spans="1:8" s="54" customFormat="1" ht="15" x14ac:dyDescent="0.25">
      <c r="A22" s="105" t="s">
        <v>257</v>
      </c>
      <c r="B22" s="105" t="s">
        <v>258</v>
      </c>
      <c r="C22" s="94">
        <v>605403.67000000004</v>
      </c>
      <c r="D22" s="106">
        <v>517200</v>
      </c>
      <c r="E22" s="106">
        <v>1068665</v>
      </c>
      <c r="F22" s="94">
        <v>923950.71</v>
      </c>
      <c r="G22" s="94">
        <f t="shared" si="0"/>
        <v>152.61729582841807</v>
      </c>
      <c r="H22" s="94">
        <f t="shared" si="1"/>
        <v>86.458404645047793</v>
      </c>
    </row>
    <row r="23" spans="1:8" x14ac:dyDescent="0.2">
      <c r="A23" s="103" t="s">
        <v>259</v>
      </c>
      <c r="B23" s="103" t="s">
        <v>260</v>
      </c>
      <c r="C23" s="90">
        <v>442511.67</v>
      </c>
      <c r="D23" s="104">
        <v>397700</v>
      </c>
      <c r="E23" s="104">
        <v>240000</v>
      </c>
      <c r="F23" s="90">
        <v>161778.87</v>
      </c>
      <c r="G23" s="90">
        <f t="shared" si="0"/>
        <v>36.559232437869944</v>
      </c>
      <c r="H23" s="90">
        <f t="shared" si="1"/>
        <v>67.407862499999993</v>
      </c>
    </row>
    <row r="24" spans="1:8" x14ac:dyDescent="0.2">
      <c r="A24" s="129" t="s">
        <v>734</v>
      </c>
      <c r="B24" s="103" t="s">
        <v>735</v>
      </c>
      <c r="D24" s="104"/>
      <c r="E24" s="104">
        <v>591665</v>
      </c>
      <c r="F24" s="90">
        <v>613678.59</v>
      </c>
      <c r="G24" s="90"/>
      <c r="H24" s="90">
        <f t="shared" si="1"/>
        <v>103.72061724117532</v>
      </c>
    </row>
    <row r="25" spans="1:8" ht="28.5" x14ac:dyDescent="0.2">
      <c r="A25" s="103" t="s">
        <v>261</v>
      </c>
      <c r="B25" s="103" t="s">
        <v>262</v>
      </c>
      <c r="C25" s="136">
        <v>162892</v>
      </c>
      <c r="D25" s="135">
        <v>24375</v>
      </c>
      <c r="E25" s="135">
        <v>237000</v>
      </c>
      <c r="F25" s="136">
        <v>148493.25</v>
      </c>
      <c r="G25" s="90">
        <f t="shared" si="0"/>
        <v>91.160554232252039</v>
      </c>
      <c r="H25" s="90">
        <f t="shared" si="1"/>
        <v>62.655379746835436</v>
      </c>
    </row>
    <row r="26" spans="1:8" s="54" customFormat="1" ht="30" x14ac:dyDescent="0.25">
      <c r="A26" s="105" t="s">
        <v>263</v>
      </c>
      <c r="B26" s="105" t="s">
        <v>264</v>
      </c>
      <c r="C26" s="108">
        <v>19889347.390000001</v>
      </c>
      <c r="D26" s="106">
        <v>8665338.5099999998</v>
      </c>
      <c r="E26" s="106">
        <v>23611558.800000001</v>
      </c>
      <c r="F26" s="108">
        <v>19693994.539999999</v>
      </c>
      <c r="G26" s="108">
        <f t="shared" si="0"/>
        <v>99.01780160922614</v>
      </c>
      <c r="H26" s="108">
        <f t="shared" si="1"/>
        <v>83.408277728787638</v>
      </c>
    </row>
    <row r="27" spans="1:8" x14ac:dyDescent="0.2">
      <c r="A27" s="103" t="s">
        <v>265</v>
      </c>
      <c r="B27" s="103" t="s">
        <v>266</v>
      </c>
      <c r="C27" s="90">
        <v>17745110.84</v>
      </c>
      <c r="D27" s="104">
        <v>7034882.5099999998</v>
      </c>
      <c r="E27" s="104">
        <v>21448558.800000001</v>
      </c>
      <c r="F27" s="90">
        <v>17711634.989999998</v>
      </c>
      <c r="G27" s="90">
        <f t="shared" si="0"/>
        <v>99.811351699621156</v>
      </c>
      <c r="H27" s="90">
        <f t="shared" si="1"/>
        <v>82.577273163919983</v>
      </c>
    </row>
    <row r="28" spans="1:8" x14ac:dyDescent="0.2">
      <c r="A28" s="129" t="s">
        <v>736</v>
      </c>
      <c r="B28" s="103" t="s">
        <v>737</v>
      </c>
      <c r="D28" s="104"/>
      <c r="E28" s="104">
        <v>20000</v>
      </c>
      <c r="F28" s="90">
        <v>20000</v>
      </c>
      <c r="G28" s="90"/>
      <c r="H28" s="90">
        <f t="shared" si="1"/>
        <v>100</v>
      </c>
    </row>
    <row r="29" spans="1:8" x14ac:dyDescent="0.2">
      <c r="A29" s="103" t="s">
        <v>267</v>
      </c>
      <c r="B29" s="103" t="s">
        <v>268</v>
      </c>
      <c r="C29" s="90">
        <v>2100827.79</v>
      </c>
      <c r="D29" s="104">
        <v>1547456</v>
      </c>
      <c r="E29" s="104">
        <v>2025000</v>
      </c>
      <c r="F29" s="90">
        <v>1919467.26</v>
      </c>
      <c r="G29" s="90">
        <f t="shared" si="0"/>
        <v>91.367187217187379</v>
      </c>
      <c r="H29" s="90">
        <f t="shared" si="1"/>
        <v>94.788506666666677</v>
      </c>
    </row>
    <row r="30" spans="1:8" ht="28.5" x14ac:dyDescent="0.2">
      <c r="A30" s="103" t="s">
        <v>269</v>
      </c>
      <c r="B30" s="103" t="s">
        <v>270</v>
      </c>
      <c r="C30" s="136">
        <v>43408.76</v>
      </c>
      <c r="D30" s="135">
        <v>83000</v>
      </c>
      <c r="E30" s="135">
        <v>118000</v>
      </c>
      <c r="F30" s="136">
        <v>42892.29</v>
      </c>
      <c r="G30" s="90">
        <f t="shared" si="0"/>
        <v>98.810217108251891</v>
      </c>
      <c r="H30" s="90">
        <f t="shared" si="1"/>
        <v>36.349398305084748</v>
      </c>
    </row>
    <row r="31" spans="1:8" s="54" customFormat="1" ht="15" x14ac:dyDescent="0.25">
      <c r="A31" s="105" t="s">
        <v>271</v>
      </c>
      <c r="B31" s="105" t="s">
        <v>272</v>
      </c>
      <c r="C31" s="94">
        <v>6044208.6500000004</v>
      </c>
      <c r="D31" s="106">
        <v>4310842.7699999996</v>
      </c>
      <c r="E31" s="106">
        <v>3853750.68</v>
      </c>
      <c r="F31" s="94">
        <v>3642119.53</v>
      </c>
      <c r="G31" s="94">
        <f t="shared" si="0"/>
        <v>60.258004660378482</v>
      </c>
      <c r="H31" s="94">
        <f t="shared" si="1"/>
        <v>94.508436908015014</v>
      </c>
    </row>
    <row r="32" spans="1:8" x14ac:dyDescent="0.2">
      <c r="A32" s="103" t="s">
        <v>273</v>
      </c>
      <c r="B32" s="103" t="s">
        <v>274</v>
      </c>
      <c r="C32" s="90">
        <v>1992837.86</v>
      </c>
      <c r="D32" s="104">
        <v>1146125.51</v>
      </c>
      <c r="E32" s="104">
        <v>1430375</v>
      </c>
      <c r="F32" s="90">
        <v>1321328.8999999999</v>
      </c>
      <c r="G32" s="90">
        <f t="shared" si="0"/>
        <v>66.30388384933633</v>
      </c>
      <c r="H32" s="90">
        <f t="shared" si="1"/>
        <v>92.376397797780299</v>
      </c>
    </row>
    <row r="33" spans="1:8" x14ac:dyDescent="0.2">
      <c r="A33" s="103" t="s">
        <v>275</v>
      </c>
      <c r="B33" s="103" t="s">
        <v>276</v>
      </c>
      <c r="C33" s="90">
        <v>4011370.79</v>
      </c>
      <c r="D33" s="104">
        <v>2968707.26</v>
      </c>
      <c r="E33" s="104">
        <v>2233375.6800000002</v>
      </c>
      <c r="F33" s="90">
        <v>2128790.63</v>
      </c>
      <c r="G33" s="90">
        <f t="shared" si="0"/>
        <v>53.068906901024725</v>
      </c>
      <c r="H33" s="90">
        <f t="shared" si="1"/>
        <v>95.317176105365292</v>
      </c>
    </row>
    <row r="34" spans="1:8" x14ac:dyDescent="0.2">
      <c r="A34" s="103" t="s">
        <v>277</v>
      </c>
      <c r="B34" s="103" t="s">
        <v>278</v>
      </c>
      <c r="C34" s="90">
        <v>40000</v>
      </c>
      <c r="D34" s="104">
        <v>35000</v>
      </c>
      <c r="E34" s="104">
        <v>190000</v>
      </c>
      <c r="F34" s="90">
        <v>192000</v>
      </c>
      <c r="G34" s="90">
        <f t="shared" si="0"/>
        <v>480</v>
      </c>
      <c r="H34" s="90">
        <f t="shared" si="1"/>
        <v>101.05263157894737</v>
      </c>
    </row>
    <row r="35" spans="1:8" s="54" customFormat="1" ht="15" x14ac:dyDescent="0.25">
      <c r="A35" s="105" t="s">
        <v>279</v>
      </c>
      <c r="B35" s="105" t="s">
        <v>280</v>
      </c>
      <c r="C35" s="94">
        <v>7224204.7300000004</v>
      </c>
      <c r="D35" s="106">
        <v>5546658.6600000001</v>
      </c>
      <c r="E35" s="106">
        <v>8023383.0999999996</v>
      </c>
      <c r="F35" s="94">
        <v>7873289.8399999999</v>
      </c>
      <c r="G35" s="94">
        <f t="shared" si="0"/>
        <v>108.984865936932</v>
      </c>
      <c r="H35" s="94">
        <f t="shared" si="1"/>
        <v>98.129302089538754</v>
      </c>
    </row>
    <row r="36" spans="1:8" x14ac:dyDescent="0.2">
      <c r="A36" s="103" t="s">
        <v>281</v>
      </c>
      <c r="B36" s="103" t="s">
        <v>282</v>
      </c>
      <c r="C36" s="90">
        <v>6813472.7300000004</v>
      </c>
      <c r="D36" s="104">
        <v>5112743.66</v>
      </c>
      <c r="E36" s="104">
        <v>7703383.0999999996</v>
      </c>
      <c r="F36" s="90">
        <v>7563444.0700000003</v>
      </c>
      <c r="G36" s="90">
        <f t="shared" si="0"/>
        <v>111.00718194259214</v>
      </c>
      <c r="H36" s="90">
        <f t="shared" si="1"/>
        <v>98.183408144403472</v>
      </c>
    </row>
    <row r="37" spans="1:8" x14ac:dyDescent="0.2">
      <c r="A37" s="103" t="s">
        <v>283</v>
      </c>
      <c r="B37" s="103" t="s">
        <v>284</v>
      </c>
      <c r="C37" s="90">
        <v>160032</v>
      </c>
      <c r="D37" s="104">
        <v>218915</v>
      </c>
      <c r="E37" s="104"/>
      <c r="G37" s="90"/>
      <c r="H37" s="90"/>
    </row>
    <row r="38" spans="1:8" x14ac:dyDescent="0.2">
      <c r="A38" s="103" t="s">
        <v>285</v>
      </c>
      <c r="B38" s="103" t="s">
        <v>286</v>
      </c>
      <c r="C38" s="90">
        <v>250700</v>
      </c>
      <c r="D38" s="104">
        <v>215000</v>
      </c>
      <c r="E38" s="104">
        <v>320000</v>
      </c>
      <c r="F38" s="90">
        <v>309845.77</v>
      </c>
      <c r="G38" s="90">
        <f t="shared" si="0"/>
        <v>123.59224970083767</v>
      </c>
      <c r="H38" s="90">
        <f t="shared" si="1"/>
        <v>96.826803124999998</v>
      </c>
    </row>
    <row r="39" spans="1:8" s="54" customFormat="1" ht="15" x14ac:dyDescent="0.25">
      <c r="A39" s="105" t="s">
        <v>287</v>
      </c>
      <c r="B39" s="105" t="s">
        <v>288</v>
      </c>
      <c r="C39" s="94">
        <v>1023451.83</v>
      </c>
      <c r="D39" s="106">
        <v>502475</v>
      </c>
      <c r="E39" s="106">
        <v>787475</v>
      </c>
      <c r="F39" s="94">
        <v>673506.86</v>
      </c>
      <c r="G39" s="94">
        <f t="shared" si="0"/>
        <v>65.807382453945095</v>
      </c>
      <c r="H39" s="94">
        <f t="shared" si="1"/>
        <v>85.527395790342553</v>
      </c>
    </row>
    <row r="40" spans="1:8" x14ac:dyDescent="0.2">
      <c r="A40" s="133">
        <v>102</v>
      </c>
      <c r="B40" s="133" t="s">
        <v>342</v>
      </c>
      <c r="C40" s="90">
        <v>287000</v>
      </c>
      <c r="D40" s="104"/>
      <c r="E40" s="104"/>
      <c r="G40" s="90"/>
      <c r="H40" s="90"/>
    </row>
    <row r="41" spans="1:8" x14ac:dyDescent="0.2">
      <c r="A41" s="103" t="s">
        <v>289</v>
      </c>
      <c r="B41" s="103" t="s">
        <v>290</v>
      </c>
      <c r="C41" s="90">
        <v>268695</v>
      </c>
      <c r="D41" s="104">
        <v>0</v>
      </c>
      <c r="E41" s="104">
        <v>185000</v>
      </c>
      <c r="F41" s="90">
        <v>135000</v>
      </c>
      <c r="G41" s="90">
        <f>(F41/C41)*100</f>
        <v>50.242840395243682</v>
      </c>
      <c r="H41" s="90">
        <f>(F41/E41)*100</f>
        <v>72.972972972972968</v>
      </c>
    </row>
    <row r="42" spans="1:8" x14ac:dyDescent="0.2">
      <c r="A42" s="103" t="s">
        <v>291</v>
      </c>
      <c r="B42" s="103" t="s">
        <v>292</v>
      </c>
      <c r="C42" s="90">
        <v>376256.83</v>
      </c>
      <c r="D42" s="104">
        <v>420725</v>
      </c>
      <c r="E42" s="104">
        <v>455725</v>
      </c>
      <c r="F42" s="90">
        <v>405506.86</v>
      </c>
      <c r="G42" s="90">
        <f t="shared" si="0"/>
        <v>107.77395323295526</v>
      </c>
      <c r="H42" s="90">
        <f t="shared" si="1"/>
        <v>88.980604531241426</v>
      </c>
    </row>
    <row r="43" spans="1:8" ht="28.5" x14ac:dyDescent="0.2">
      <c r="A43" s="103" t="s">
        <v>293</v>
      </c>
      <c r="B43" s="103" t="s">
        <v>294</v>
      </c>
      <c r="C43" s="136">
        <v>91500</v>
      </c>
      <c r="D43" s="135">
        <v>81750</v>
      </c>
      <c r="E43" s="135">
        <v>146750</v>
      </c>
      <c r="F43" s="136">
        <v>133000</v>
      </c>
      <c r="G43" s="130">
        <f t="shared" si="0"/>
        <v>145.35519125683061</v>
      </c>
      <c r="H43" s="136">
        <f t="shared" si="1"/>
        <v>90.630323679727425</v>
      </c>
    </row>
  </sheetData>
  <mergeCells count="2">
    <mergeCell ref="D6:F6"/>
    <mergeCell ref="B7:B8"/>
  </mergeCells>
  <pageMargins left="0.70866141732283472" right="0.70866141732283472" top="0.74803149606299213" bottom="0.74803149606299213" header="0.31496062992125984" footer="0.31496062992125984"/>
  <pageSetup paperSize="9" scale="68" orientation="portrait" r:id="rId1"/>
  <headerFooter>
    <oddFooter>&amp;C10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zoomScaleNormal="100" workbookViewId="0">
      <selection activeCell="H17" sqref="H17"/>
    </sheetView>
  </sheetViews>
  <sheetFormatPr defaultRowHeight="14.25" x14ac:dyDescent="0.2"/>
  <cols>
    <col min="1" max="1" width="12.28515625" style="26" customWidth="1"/>
    <col min="2" max="2" width="54.5703125" style="26" customWidth="1"/>
    <col min="3" max="3" width="16.28515625" style="26" bestFit="1" customWidth="1"/>
    <col min="4" max="4" width="15.7109375" style="26" hidden="1" customWidth="1"/>
    <col min="5" max="5" width="15.7109375" style="26" customWidth="1"/>
    <col min="6" max="6" width="16.28515625" style="26" bestFit="1" customWidth="1"/>
    <col min="7" max="7" width="16.28515625" style="26" customWidth="1"/>
    <col min="8" max="8" width="13.85546875" style="57" customWidth="1"/>
    <col min="9" max="16384" width="9.140625" style="26"/>
  </cols>
  <sheetData>
    <row r="1" spans="1:9" ht="15" x14ac:dyDescent="0.2">
      <c r="A1" s="45" t="s">
        <v>295</v>
      </c>
      <c r="B1" s="45"/>
      <c r="C1" s="45"/>
      <c r="D1" s="45"/>
      <c r="E1" s="45"/>
      <c r="F1" s="45"/>
      <c r="G1" s="45"/>
      <c r="H1" s="46"/>
    </row>
    <row r="2" spans="1:9" ht="15" x14ac:dyDescent="0.2">
      <c r="A2" s="21"/>
      <c r="B2" s="21"/>
      <c r="C2" s="21"/>
      <c r="D2" s="21"/>
      <c r="E2" s="21"/>
      <c r="F2" s="21"/>
      <c r="G2" s="21"/>
      <c r="H2" s="47"/>
    </row>
    <row r="3" spans="1:9" ht="15" x14ac:dyDescent="0.2">
      <c r="A3" s="109" t="s">
        <v>296</v>
      </c>
      <c r="B3" s="109"/>
      <c r="C3" s="109"/>
      <c r="D3" s="109"/>
      <c r="E3" s="109"/>
      <c r="F3" s="109"/>
      <c r="G3" s="109"/>
      <c r="H3" s="110"/>
    </row>
    <row r="4" spans="1:9" ht="15.75" thickBot="1" x14ac:dyDescent="0.25">
      <c r="A4" s="14"/>
      <c r="B4" s="15" t="s">
        <v>297</v>
      </c>
      <c r="C4" s="16">
        <f>C10-C14</f>
        <v>-143153.68</v>
      </c>
      <c r="D4" s="16">
        <f>D10-D14</f>
        <v>-451000</v>
      </c>
      <c r="E4" s="16">
        <f>E10-E14</f>
        <v>-145000</v>
      </c>
      <c r="F4" s="16">
        <f>F10-F14</f>
        <v>-143153.16</v>
      </c>
      <c r="G4" s="16">
        <f>(F4/C4)*100</f>
        <v>99.999636754011505</v>
      </c>
      <c r="H4" s="48">
        <f>(F4/E4)*100</f>
        <v>98.72631724137932</v>
      </c>
    </row>
    <row r="5" spans="1:9" ht="15.75" thickTop="1" x14ac:dyDescent="0.2">
      <c r="A5" s="49"/>
      <c r="B5" s="50"/>
      <c r="C5" s="51"/>
      <c r="D5" s="51"/>
      <c r="E5" s="51"/>
      <c r="F5" s="51"/>
      <c r="G5" s="51"/>
      <c r="H5" s="52"/>
    </row>
    <row r="6" spans="1:9" ht="15.75" thickBot="1" x14ac:dyDescent="0.25">
      <c r="A6" s="21"/>
      <c r="B6" s="21"/>
      <c r="C6" s="6"/>
      <c r="D6" s="21"/>
      <c r="E6" s="21"/>
      <c r="F6" s="6" t="s">
        <v>114</v>
      </c>
      <c r="G6" s="6"/>
      <c r="H6" s="47"/>
    </row>
    <row r="7" spans="1:9" ht="15" x14ac:dyDescent="0.2">
      <c r="A7" s="24" t="s">
        <v>1</v>
      </c>
      <c r="B7" s="164" t="s">
        <v>120</v>
      </c>
      <c r="C7" s="24" t="s">
        <v>115</v>
      </c>
      <c r="D7" s="24" t="s">
        <v>151</v>
      </c>
      <c r="E7" s="24" t="s">
        <v>151</v>
      </c>
      <c r="F7" s="24" t="s">
        <v>115</v>
      </c>
      <c r="G7" s="24" t="s">
        <v>116</v>
      </c>
      <c r="H7" s="24" t="s">
        <v>116</v>
      </c>
    </row>
    <row r="8" spans="1:9" ht="45.75" thickBot="1" x14ac:dyDescent="0.25">
      <c r="A8" s="25" t="s">
        <v>2</v>
      </c>
      <c r="B8" s="165"/>
      <c r="C8" s="25" t="s">
        <v>336</v>
      </c>
      <c r="D8" s="25" t="s">
        <v>181</v>
      </c>
      <c r="E8" s="25" t="s">
        <v>729</v>
      </c>
      <c r="F8" s="25" t="s">
        <v>729</v>
      </c>
      <c r="G8" s="25" t="s">
        <v>730</v>
      </c>
      <c r="H8" s="44" t="s">
        <v>152</v>
      </c>
    </row>
    <row r="10" spans="1:9" ht="15" x14ac:dyDescent="0.25">
      <c r="A10" s="27">
        <v>8</v>
      </c>
      <c r="B10" s="28" t="s">
        <v>111</v>
      </c>
      <c r="C10" s="29">
        <v>0</v>
      </c>
      <c r="D10" s="29">
        <v>0</v>
      </c>
      <c r="E10" s="29">
        <v>0</v>
      </c>
      <c r="F10" s="29">
        <v>0</v>
      </c>
      <c r="G10" s="29"/>
      <c r="H10" s="53"/>
      <c r="I10" s="54"/>
    </row>
    <row r="11" spans="1:9" ht="15" x14ac:dyDescent="0.25">
      <c r="A11" s="30"/>
      <c r="B11" s="31"/>
      <c r="C11" s="32"/>
      <c r="D11" s="32"/>
      <c r="E11" s="32"/>
      <c r="F11" s="32"/>
      <c r="G11" s="32"/>
      <c r="H11" s="31"/>
      <c r="I11" s="54"/>
    </row>
    <row r="12" spans="1:9" ht="15" x14ac:dyDescent="0.25">
      <c r="A12" s="35"/>
      <c r="B12" s="55"/>
      <c r="C12" s="38"/>
      <c r="D12" s="38"/>
      <c r="E12" s="38"/>
      <c r="F12" s="38"/>
      <c r="G12" s="38"/>
      <c r="H12" s="36"/>
      <c r="I12" s="54"/>
    </row>
    <row r="13" spans="1:9" ht="15" x14ac:dyDescent="0.25">
      <c r="A13" s="35"/>
      <c r="B13" s="36"/>
      <c r="C13" s="38"/>
      <c r="D13" s="38"/>
      <c r="E13" s="38"/>
      <c r="F13" s="38"/>
      <c r="G13" s="38"/>
      <c r="H13" s="36"/>
      <c r="I13" s="54"/>
    </row>
    <row r="14" spans="1:9" ht="15" x14ac:dyDescent="0.25">
      <c r="A14" s="27">
        <v>5</v>
      </c>
      <c r="B14" s="28" t="s">
        <v>112</v>
      </c>
      <c r="C14" s="29">
        <v>143153.68</v>
      </c>
      <c r="D14" s="29">
        <v>451000</v>
      </c>
      <c r="E14" s="29">
        <v>145000</v>
      </c>
      <c r="F14" s="29">
        <v>143153.16</v>
      </c>
      <c r="G14" s="29">
        <f>(F14/C14)*100</f>
        <v>99.999636754011505</v>
      </c>
      <c r="H14" s="29">
        <f>(F14/E14)*100</f>
        <v>98.72631724137932</v>
      </c>
    </row>
    <row r="15" spans="1:9" s="54" customFormat="1" ht="15" x14ac:dyDescent="0.25">
      <c r="A15" s="30"/>
      <c r="B15" s="31"/>
      <c r="C15" s="32"/>
      <c r="D15" s="32"/>
      <c r="E15" s="32"/>
      <c r="F15" s="32"/>
      <c r="G15" s="32"/>
      <c r="H15" s="32"/>
    </row>
    <row r="16" spans="1:9" s="54" customFormat="1" ht="30" x14ac:dyDescent="0.25">
      <c r="A16" s="30">
        <v>54</v>
      </c>
      <c r="B16" s="31" t="s">
        <v>170</v>
      </c>
      <c r="C16" s="32">
        <v>143153.68</v>
      </c>
      <c r="D16" s="32">
        <v>451000</v>
      </c>
      <c r="E16" s="32">
        <v>145000</v>
      </c>
      <c r="F16" s="32">
        <v>143153.16</v>
      </c>
      <c r="G16" s="32">
        <f>(F16/C16)*100</f>
        <v>99.999636754011505</v>
      </c>
      <c r="H16" s="32">
        <f>(F16/E16)*100</f>
        <v>98.72631724137932</v>
      </c>
    </row>
    <row r="17" spans="1:8" s="54" customFormat="1" ht="45" x14ac:dyDescent="0.25">
      <c r="A17" s="30">
        <v>542</v>
      </c>
      <c r="B17" s="31" t="s">
        <v>298</v>
      </c>
      <c r="C17" s="32">
        <v>143153.68</v>
      </c>
      <c r="D17" s="32">
        <v>145000</v>
      </c>
      <c r="E17" s="32">
        <v>145000</v>
      </c>
      <c r="F17" s="32">
        <v>143153.16</v>
      </c>
      <c r="G17" s="32">
        <f>(F17/C17)*100</f>
        <v>99.999636754011505</v>
      </c>
      <c r="H17" s="32">
        <f>(F17/E17)*100</f>
        <v>98.72631724137932</v>
      </c>
    </row>
    <row r="18" spans="1:8" ht="29.25" x14ac:dyDescent="0.25">
      <c r="A18" s="35">
        <v>5422</v>
      </c>
      <c r="B18" s="36" t="s">
        <v>299</v>
      </c>
      <c r="C18" s="38">
        <v>143153.68</v>
      </c>
      <c r="D18" s="38"/>
      <c r="E18" s="38"/>
      <c r="F18" s="38">
        <v>143153.16</v>
      </c>
      <c r="G18" s="32"/>
      <c r="H18" s="32"/>
    </row>
    <row r="19" spans="1:8" s="113" customFormat="1" x14ac:dyDescent="0.2">
      <c r="A19" s="111"/>
      <c r="B19" s="55" t="s">
        <v>300</v>
      </c>
      <c r="C19" s="56">
        <v>143153.68</v>
      </c>
      <c r="D19" s="56"/>
      <c r="E19" s="56"/>
      <c r="F19" s="56">
        <v>143153.16</v>
      </c>
      <c r="G19" s="112"/>
      <c r="H19" s="112"/>
    </row>
    <row r="20" spans="1:8" x14ac:dyDescent="0.2">
      <c r="A20" s="40"/>
      <c r="B20" s="34"/>
      <c r="C20" s="37"/>
      <c r="D20" s="37"/>
      <c r="E20" s="37"/>
      <c r="F20" s="37"/>
      <c r="G20" s="37"/>
      <c r="H20" s="34"/>
    </row>
  </sheetData>
  <mergeCells count="1">
    <mergeCell ref="B7:B8"/>
  </mergeCells>
  <phoneticPr fontId="5" type="noConversion"/>
  <printOptions horizontalCentered="1"/>
  <pageMargins left="0.43307086614173229" right="0.23622047244094491" top="0.78740157480314965" bottom="0.31496062992125984" header="0.51181102362204722" footer="0.31496062992125984"/>
  <pageSetup paperSize="9" scale="58" orientation="portrait" r:id="rId1"/>
  <headerFooter alignWithMargins="0">
    <oddFooter>&amp;C11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2"/>
  <sheetViews>
    <sheetView zoomScaleNormal="100" workbookViewId="0">
      <selection activeCell="E4" sqref="E4"/>
    </sheetView>
  </sheetViews>
  <sheetFormatPr defaultRowHeight="14.25" x14ac:dyDescent="0.2"/>
  <cols>
    <col min="1" max="1" width="10.140625" style="26" customWidth="1"/>
    <col min="2" max="2" width="26" style="26" customWidth="1"/>
    <col min="3" max="3" width="14.28515625" style="26" bestFit="1" customWidth="1"/>
    <col min="4" max="4" width="15.7109375" style="26" bestFit="1" customWidth="1"/>
    <col min="5" max="5" width="14.28515625" style="26" bestFit="1" customWidth="1"/>
    <col min="6" max="6" width="11.85546875" style="26" bestFit="1" customWidth="1"/>
    <col min="7" max="7" width="12.28515625" style="26" customWidth="1"/>
    <col min="8" max="16384" width="9.140625" style="26"/>
  </cols>
  <sheetData>
    <row r="2" spans="1:7" ht="15" x14ac:dyDescent="0.2">
      <c r="A2" s="109" t="s">
        <v>301</v>
      </c>
    </row>
    <row r="3" spans="1:7" ht="15.75" thickBot="1" x14ac:dyDescent="0.25">
      <c r="A3" s="14"/>
      <c r="B3" s="15" t="s">
        <v>297</v>
      </c>
      <c r="C3" s="16">
        <v>-171170.92</v>
      </c>
      <c r="D3" s="16">
        <v>-145000</v>
      </c>
      <c r="E3" s="16">
        <v>-143153.16</v>
      </c>
      <c r="F3" s="16">
        <f>(E3/C3)*100</f>
        <v>83.631705665892312</v>
      </c>
      <c r="G3" s="48">
        <f>(E3/D3)*100</f>
        <v>98.72631724137932</v>
      </c>
    </row>
    <row r="4" spans="1:7" ht="15.75" thickTop="1" thickBot="1" x14ac:dyDescent="0.25"/>
    <row r="5" spans="1:7" ht="15" x14ac:dyDescent="0.2">
      <c r="A5" s="98"/>
      <c r="B5" s="164" t="s">
        <v>190</v>
      </c>
      <c r="C5" s="92" t="s">
        <v>115</v>
      </c>
      <c r="D5" s="92" t="s">
        <v>151</v>
      </c>
      <c r="E5" s="92" t="s">
        <v>115</v>
      </c>
      <c r="F5" s="24" t="s">
        <v>116</v>
      </c>
      <c r="G5" s="24" t="s">
        <v>116</v>
      </c>
    </row>
    <row r="6" spans="1:7" ht="60.75" thickBot="1" x14ac:dyDescent="0.25">
      <c r="A6" s="44" t="s">
        <v>191</v>
      </c>
      <c r="B6" s="165"/>
      <c r="C6" s="93" t="s">
        <v>336</v>
      </c>
      <c r="D6" s="93" t="s">
        <v>729</v>
      </c>
      <c r="E6" s="93" t="s">
        <v>729</v>
      </c>
      <c r="F6" s="25" t="s">
        <v>730</v>
      </c>
      <c r="G6" s="44" t="s">
        <v>152</v>
      </c>
    </row>
    <row r="7" spans="1:7" ht="30" x14ac:dyDescent="0.25">
      <c r="A7" s="27"/>
      <c r="B7" s="28" t="s">
        <v>111</v>
      </c>
      <c r="C7" s="29">
        <v>0</v>
      </c>
      <c r="D7" s="29">
        <v>0</v>
      </c>
      <c r="E7" s="29">
        <v>0</v>
      </c>
      <c r="F7" s="29">
        <v>0</v>
      </c>
      <c r="G7" s="29"/>
    </row>
    <row r="8" spans="1:7" s="54" customFormat="1" ht="15" x14ac:dyDescent="0.25">
      <c r="A8" s="100" t="s">
        <v>303</v>
      </c>
      <c r="B8" s="33" t="s">
        <v>180</v>
      </c>
      <c r="C8" s="94"/>
      <c r="D8" s="94"/>
      <c r="E8" s="94"/>
      <c r="F8" s="94"/>
      <c r="G8" s="94"/>
    </row>
    <row r="9" spans="1:7" ht="28.5" x14ac:dyDescent="0.2">
      <c r="A9" s="101" t="s">
        <v>302</v>
      </c>
      <c r="B9" s="34" t="s">
        <v>111</v>
      </c>
    </row>
    <row r="10" spans="1:7" ht="45" x14ac:dyDescent="0.25">
      <c r="A10" s="27"/>
      <c r="B10" s="28" t="s">
        <v>112</v>
      </c>
      <c r="C10" s="29">
        <v>143153.68</v>
      </c>
      <c r="D10" s="29">
        <v>145000</v>
      </c>
      <c r="E10" s="29">
        <v>143153.16</v>
      </c>
      <c r="F10" s="29">
        <f>(E10/C10)*100</f>
        <v>99.999636754011505</v>
      </c>
      <c r="G10" s="29">
        <f>(E10/D10)*100</f>
        <v>98.72631724137932</v>
      </c>
    </row>
    <row r="11" spans="1:7" s="54" customFormat="1" ht="15" x14ac:dyDescent="0.25">
      <c r="A11" s="100" t="s">
        <v>192</v>
      </c>
      <c r="B11" s="54" t="s">
        <v>193</v>
      </c>
      <c r="C11" s="94">
        <v>143153.68</v>
      </c>
      <c r="D11" s="94">
        <v>145000</v>
      </c>
      <c r="E11" s="94">
        <v>143153.16</v>
      </c>
      <c r="F11" s="90">
        <f>(E11/C11)*100</f>
        <v>99.999636754011505</v>
      </c>
      <c r="G11" s="94">
        <f>(E11/D11)*100</f>
        <v>98.72631724137932</v>
      </c>
    </row>
    <row r="12" spans="1:7" ht="15" x14ac:dyDescent="0.25">
      <c r="A12" s="101" t="s">
        <v>194</v>
      </c>
      <c r="B12" s="26" t="s">
        <v>4</v>
      </c>
      <c r="C12" s="90">
        <v>143153.68</v>
      </c>
      <c r="D12" s="90">
        <v>145000</v>
      </c>
      <c r="E12" s="90">
        <v>143153.16</v>
      </c>
      <c r="F12" s="90">
        <f>(E12/C12)*100</f>
        <v>99.999636754011505</v>
      </c>
      <c r="G12" s="94">
        <f>(E12/D12)*100</f>
        <v>98.72631724137932</v>
      </c>
    </row>
  </sheetData>
  <mergeCells count="1">
    <mergeCell ref="B5:B6"/>
  </mergeCells>
  <pageMargins left="0.70866141732283472" right="0.70866141732283472" top="0.74803149606299213" bottom="0.74803149606299213" header="0.31496062992125984" footer="0.31496062992125984"/>
  <pageSetup paperSize="9" scale="85" orientation="portrait" r:id="rId1"/>
  <headerFooter>
    <oddFooter>&amp;C12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459"/>
  <sheetViews>
    <sheetView tabSelected="1" zoomScale="115" zoomScaleNormal="115" workbookViewId="0">
      <selection activeCell="A24" sqref="A24"/>
    </sheetView>
  </sheetViews>
  <sheetFormatPr defaultColWidth="8.85546875" defaultRowHeight="12.75" x14ac:dyDescent="0.2"/>
  <cols>
    <col min="1" max="1" width="10" style="9" customWidth="1"/>
    <col min="2" max="2" width="9.7109375" style="9" customWidth="1"/>
    <col min="3" max="3" width="53.42578125" style="9" customWidth="1"/>
    <col min="4" max="6" width="14.42578125" style="9" customWidth="1"/>
    <col min="7" max="7" width="10.140625" style="9" bestFit="1" customWidth="1"/>
    <col min="8" max="16384" width="8.85546875" style="9"/>
  </cols>
  <sheetData>
    <row r="1" spans="1:7" ht="15.75" x14ac:dyDescent="0.2">
      <c r="A1" s="176" t="s">
        <v>121</v>
      </c>
      <c r="B1" s="176"/>
      <c r="C1" s="176"/>
      <c r="D1" s="176"/>
      <c r="E1" s="176"/>
      <c r="F1" s="177"/>
      <c r="G1" s="176"/>
    </row>
    <row r="2" spans="1:7" ht="15.75" x14ac:dyDescent="0.2">
      <c r="A2" s="5"/>
      <c r="B2" s="5"/>
      <c r="C2" s="5"/>
      <c r="D2" s="5"/>
      <c r="E2" s="5"/>
      <c r="F2" s="5"/>
      <c r="G2" s="5"/>
    </row>
    <row r="3" spans="1:7" x14ac:dyDescent="0.2">
      <c r="A3" s="178" t="s">
        <v>122</v>
      </c>
      <c r="B3" s="178"/>
      <c r="C3" s="178"/>
      <c r="D3" s="178"/>
      <c r="E3" s="178"/>
      <c r="F3" s="178"/>
      <c r="G3" s="178"/>
    </row>
    <row r="4" spans="1:7" x14ac:dyDescent="0.2">
      <c r="A4" s="42"/>
      <c r="B4" s="42"/>
      <c r="C4" s="42"/>
      <c r="D4" s="42"/>
      <c r="E4" s="42"/>
      <c r="F4" s="42"/>
      <c r="G4" s="42"/>
    </row>
    <row r="5" spans="1:7" x14ac:dyDescent="0.2">
      <c r="A5" s="179" t="s">
        <v>323</v>
      </c>
      <c r="B5" s="179"/>
      <c r="C5" s="179"/>
      <c r="D5" s="179"/>
      <c r="E5" s="179"/>
      <c r="F5" s="179"/>
      <c r="G5" s="179"/>
    </row>
    <row r="8" spans="1:7" x14ac:dyDescent="0.2">
      <c r="A8" s="1" t="s">
        <v>123</v>
      </c>
      <c r="B8" s="1"/>
      <c r="C8" s="1"/>
      <c r="D8" s="2">
        <v>47045672.579999998</v>
      </c>
      <c r="E8" s="2">
        <v>47045672.579999998</v>
      </c>
      <c r="F8" s="2">
        <v>41467367.670000002</v>
      </c>
      <c r="G8" s="12">
        <v>0.88139999999999996</v>
      </c>
    </row>
    <row r="9" spans="1:7" x14ac:dyDescent="0.2">
      <c r="A9" s="3"/>
      <c r="B9" s="3"/>
      <c r="C9" s="3"/>
      <c r="D9" s="7" t="s">
        <v>151</v>
      </c>
      <c r="E9" s="7" t="s">
        <v>153</v>
      </c>
      <c r="F9" s="7" t="s">
        <v>115</v>
      </c>
      <c r="G9" s="3" t="s">
        <v>116</v>
      </c>
    </row>
    <row r="10" spans="1:7" ht="51.75" thickBot="1" x14ac:dyDescent="0.25">
      <c r="A10" s="4"/>
      <c r="B10" s="10" t="s">
        <v>155</v>
      </c>
      <c r="C10" s="4" t="s">
        <v>124</v>
      </c>
      <c r="D10" s="8" t="s">
        <v>740</v>
      </c>
      <c r="E10" s="8" t="s">
        <v>740</v>
      </c>
      <c r="F10" s="8" t="s">
        <v>740</v>
      </c>
      <c r="G10" s="11" t="s">
        <v>154</v>
      </c>
    </row>
    <row r="11" spans="1:7" s="26" customFormat="1" ht="30.75" thickTop="1" x14ac:dyDescent="0.2">
      <c r="A11" s="140" t="s">
        <v>344</v>
      </c>
      <c r="B11" s="183" t="s">
        <v>305</v>
      </c>
      <c r="C11" s="184"/>
      <c r="D11" s="141">
        <v>1198500</v>
      </c>
      <c r="E11" s="141">
        <v>1198500</v>
      </c>
      <c r="F11" s="141">
        <v>1035618.36</v>
      </c>
      <c r="G11" s="141">
        <v>86.409541927409265</v>
      </c>
    </row>
    <row r="12" spans="1:7" s="26" customFormat="1" ht="30" x14ac:dyDescent="0.2">
      <c r="A12" s="142" t="s">
        <v>345</v>
      </c>
      <c r="B12" s="171" t="s">
        <v>332</v>
      </c>
      <c r="C12" s="168"/>
      <c r="D12" s="143">
        <v>1198500</v>
      </c>
      <c r="E12" s="143">
        <v>1198500</v>
      </c>
      <c r="F12" s="143">
        <v>1035618.36</v>
      </c>
      <c r="G12" s="143">
        <v>86.409541927409265</v>
      </c>
    </row>
    <row r="13" spans="1:7" s="26" customFormat="1" ht="30" x14ac:dyDescent="0.2">
      <c r="A13" s="144" t="s">
        <v>346</v>
      </c>
      <c r="B13" s="172" t="s">
        <v>306</v>
      </c>
      <c r="C13" s="168"/>
      <c r="D13" s="145">
        <v>1080500</v>
      </c>
      <c r="E13" s="145">
        <v>1080500</v>
      </c>
      <c r="F13" s="145">
        <v>917618.36</v>
      </c>
      <c r="G13" s="145">
        <v>84.925345673299404</v>
      </c>
    </row>
    <row r="14" spans="1:7" s="26" customFormat="1" ht="45" x14ac:dyDescent="0.2">
      <c r="A14" s="146" t="s">
        <v>347</v>
      </c>
      <c r="B14" s="167" t="s">
        <v>322</v>
      </c>
      <c r="C14" s="168"/>
      <c r="D14" s="147">
        <v>1060500</v>
      </c>
      <c r="E14" s="147">
        <v>1060500</v>
      </c>
      <c r="F14" s="147">
        <v>897618.36</v>
      </c>
      <c r="G14" s="147">
        <v>84.641052333804808</v>
      </c>
    </row>
    <row r="15" spans="1:7" s="26" customFormat="1" ht="30" x14ac:dyDescent="0.2">
      <c r="A15" s="148" t="s">
        <v>348</v>
      </c>
      <c r="B15" s="169" t="s">
        <v>4</v>
      </c>
      <c r="C15" s="168"/>
      <c r="D15" s="149">
        <v>860500</v>
      </c>
      <c r="E15" s="149">
        <v>860500</v>
      </c>
      <c r="F15" s="149">
        <v>697618.36</v>
      </c>
      <c r="G15" s="149">
        <v>81.071279488669376</v>
      </c>
    </row>
    <row r="16" spans="1:7" s="26" customFormat="1" ht="15" x14ac:dyDescent="0.2">
      <c r="A16" s="150"/>
      <c r="B16" s="150" t="s">
        <v>307</v>
      </c>
      <c r="C16" s="151" t="s">
        <v>38</v>
      </c>
      <c r="D16" s="152">
        <v>860500</v>
      </c>
      <c r="E16" s="152">
        <v>860500</v>
      </c>
      <c r="F16" s="152">
        <v>697618.36</v>
      </c>
      <c r="G16" s="152">
        <v>81.071279488669376</v>
      </c>
    </row>
    <row r="17" spans="1:7" s="26" customFormat="1" ht="15" x14ac:dyDescent="0.2">
      <c r="A17" s="150"/>
      <c r="B17" s="150" t="s">
        <v>360</v>
      </c>
      <c r="C17" s="151" t="s">
        <v>39</v>
      </c>
      <c r="D17" s="152">
        <v>125000</v>
      </c>
      <c r="E17" s="152">
        <v>125000</v>
      </c>
      <c r="F17" s="152">
        <v>106357.99</v>
      </c>
      <c r="G17" s="152">
        <v>85.086392000000004</v>
      </c>
    </row>
    <row r="18" spans="1:7" s="26" customFormat="1" ht="15" x14ac:dyDescent="0.2">
      <c r="A18" s="150"/>
      <c r="B18" s="150" t="s">
        <v>361</v>
      </c>
      <c r="C18" s="151" t="s">
        <v>362</v>
      </c>
      <c r="D18" s="152">
        <v>107500</v>
      </c>
      <c r="E18" s="152">
        <v>107500</v>
      </c>
      <c r="F18" s="152">
        <v>91294.41</v>
      </c>
      <c r="G18" s="152">
        <v>84.925032558139534</v>
      </c>
    </row>
    <row r="19" spans="1:7" s="26" customFormat="1" ht="14.25" x14ac:dyDescent="0.2">
      <c r="A19" s="153"/>
      <c r="B19" s="153" t="s">
        <v>363</v>
      </c>
      <c r="C19" s="154" t="s">
        <v>41</v>
      </c>
      <c r="D19" s="155">
        <v>0</v>
      </c>
      <c r="E19" s="155">
        <v>0</v>
      </c>
      <c r="F19" s="155">
        <v>91294.41</v>
      </c>
      <c r="G19" s="155">
        <v>0</v>
      </c>
    </row>
    <row r="20" spans="1:7" s="26" customFormat="1" ht="15" x14ac:dyDescent="0.2">
      <c r="A20" s="150"/>
      <c r="B20" s="150" t="s">
        <v>366</v>
      </c>
      <c r="C20" s="151" t="s">
        <v>43</v>
      </c>
      <c r="D20" s="152">
        <v>17500</v>
      </c>
      <c r="E20" s="152">
        <v>17500</v>
      </c>
      <c r="F20" s="152">
        <v>15063.58</v>
      </c>
      <c r="G20" s="152">
        <v>86.077600000000004</v>
      </c>
    </row>
    <row r="21" spans="1:7" s="26" customFormat="1" ht="14.25" x14ac:dyDescent="0.2">
      <c r="A21" s="153"/>
      <c r="B21" s="153" t="s">
        <v>367</v>
      </c>
      <c r="C21" s="154" t="s">
        <v>368</v>
      </c>
      <c r="D21" s="155">
        <v>0</v>
      </c>
      <c r="E21" s="155">
        <v>0</v>
      </c>
      <c r="F21" s="155">
        <v>15063.58</v>
      </c>
      <c r="G21" s="155">
        <v>0</v>
      </c>
    </row>
    <row r="22" spans="1:7" s="26" customFormat="1" ht="15" x14ac:dyDescent="0.2">
      <c r="A22" s="150"/>
      <c r="B22" s="150" t="s">
        <v>308</v>
      </c>
      <c r="C22" s="151" t="s">
        <v>46</v>
      </c>
      <c r="D22" s="152">
        <v>615500</v>
      </c>
      <c r="E22" s="152">
        <v>615500</v>
      </c>
      <c r="F22" s="152">
        <v>572510.37</v>
      </c>
      <c r="G22" s="152">
        <v>93.015494719740047</v>
      </c>
    </row>
    <row r="23" spans="1:7" s="26" customFormat="1" ht="15" x14ac:dyDescent="0.2">
      <c r="A23" s="150"/>
      <c r="B23" s="150" t="s">
        <v>315</v>
      </c>
      <c r="C23" s="151" t="s">
        <v>147</v>
      </c>
      <c r="D23" s="152">
        <v>10000</v>
      </c>
      <c r="E23" s="152">
        <v>10000</v>
      </c>
      <c r="F23" s="152">
        <v>0</v>
      </c>
      <c r="G23" s="152">
        <v>0</v>
      </c>
    </row>
    <row r="24" spans="1:7" s="26" customFormat="1" ht="14.25" x14ac:dyDescent="0.2">
      <c r="A24" s="153"/>
      <c r="B24" s="153" t="s">
        <v>316</v>
      </c>
      <c r="C24" s="154" t="s">
        <v>147</v>
      </c>
      <c r="D24" s="155">
        <v>0</v>
      </c>
      <c r="E24" s="155">
        <v>0</v>
      </c>
      <c r="F24" s="155">
        <v>0</v>
      </c>
      <c r="G24" s="155">
        <v>0</v>
      </c>
    </row>
    <row r="25" spans="1:7" s="26" customFormat="1" ht="15" x14ac:dyDescent="0.2">
      <c r="A25" s="150"/>
      <c r="B25" s="150" t="s">
        <v>309</v>
      </c>
      <c r="C25" s="151" t="s">
        <v>65</v>
      </c>
      <c r="D25" s="152">
        <v>605500</v>
      </c>
      <c r="E25" s="152">
        <v>605500</v>
      </c>
      <c r="F25" s="152">
        <v>572510.37</v>
      </c>
      <c r="G25" s="152">
        <v>94.551671345995047</v>
      </c>
    </row>
    <row r="26" spans="1:7" s="26" customFormat="1" ht="28.5" x14ac:dyDescent="0.2">
      <c r="A26" s="153"/>
      <c r="B26" s="153" t="s">
        <v>317</v>
      </c>
      <c r="C26" s="154" t="s">
        <v>66</v>
      </c>
      <c r="D26" s="155">
        <v>0</v>
      </c>
      <c r="E26" s="155">
        <v>0</v>
      </c>
      <c r="F26" s="155">
        <v>479213.99</v>
      </c>
      <c r="G26" s="155">
        <v>0</v>
      </c>
    </row>
    <row r="27" spans="1:7" s="26" customFormat="1" ht="14.25" x14ac:dyDescent="0.2">
      <c r="A27" s="153"/>
      <c r="B27" s="153" t="s">
        <v>310</v>
      </c>
      <c r="C27" s="154" t="s">
        <v>68</v>
      </c>
      <c r="D27" s="155">
        <v>0</v>
      </c>
      <c r="E27" s="155">
        <v>0</v>
      </c>
      <c r="F27" s="155">
        <v>49694.1</v>
      </c>
      <c r="G27" s="155">
        <v>0</v>
      </c>
    </row>
    <row r="28" spans="1:7" s="26" customFormat="1" ht="14.25" x14ac:dyDescent="0.2">
      <c r="A28" s="153"/>
      <c r="B28" s="153" t="s">
        <v>311</v>
      </c>
      <c r="C28" s="154" t="s">
        <v>169</v>
      </c>
      <c r="D28" s="155">
        <v>0</v>
      </c>
      <c r="E28" s="155">
        <v>0</v>
      </c>
      <c r="F28" s="155">
        <v>38502.28</v>
      </c>
      <c r="G28" s="155">
        <v>0</v>
      </c>
    </row>
    <row r="29" spans="1:7" s="26" customFormat="1" ht="14.25" x14ac:dyDescent="0.2">
      <c r="A29" s="153"/>
      <c r="B29" s="153" t="s">
        <v>312</v>
      </c>
      <c r="C29" s="154" t="s">
        <v>65</v>
      </c>
      <c r="D29" s="155">
        <v>0</v>
      </c>
      <c r="E29" s="155">
        <v>0</v>
      </c>
      <c r="F29" s="155">
        <v>5100</v>
      </c>
      <c r="G29" s="155">
        <v>0</v>
      </c>
    </row>
    <row r="30" spans="1:7" s="26" customFormat="1" ht="30" x14ac:dyDescent="0.2">
      <c r="A30" s="150"/>
      <c r="B30" s="150" t="s">
        <v>462</v>
      </c>
      <c r="C30" s="151" t="s">
        <v>463</v>
      </c>
      <c r="D30" s="152">
        <v>20000</v>
      </c>
      <c r="E30" s="152">
        <v>20000</v>
      </c>
      <c r="F30" s="152">
        <v>18750</v>
      </c>
      <c r="G30" s="152">
        <v>93.75</v>
      </c>
    </row>
    <row r="31" spans="1:7" s="26" customFormat="1" ht="30" x14ac:dyDescent="0.2">
      <c r="A31" s="150"/>
      <c r="B31" s="150" t="s">
        <v>470</v>
      </c>
      <c r="C31" s="151" t="s">
        <v>325</v>
      </c>
      <c r="D31" s="152">
        <v>20000</v>
      </c>
      <c r="E31" s="152">
        <v>20000</v>
      </c>
      <c r="F31" s="152">
        <v>18750</v>
      </c>
      <c r="G31" s="152">
        <v>93.75</v>
      </c>
    </row>
    <row r="32" spans="1:7" s="26" customFormat="1" ht="28.5" x14ac:dyDescent="0.2">
      <c r="A32" s="153"/>
      <c r="B32" s="153" t="s">
        <v>471</v>
      </c>
      <c r="C32" s="154" t="s">
        <v>326</v>
      </c>
      <c r="D32" s="155">
        <v>0</v>
      </c>
      <c r="E32" s="155">
        <v>0</v>
      </c>
      <c r="F32" s="155">
        <v>18750</v>
      </c>
      <c r="G32" s="155">
        <v>0</v>
      </c>
    </row>
    <row r="33" spans="1:7" s="26" customFormat="1" ht="15" x14ac:dyDescent="0.2">
      <c r="A33" s="150"/>
      <c r="B33" s="150" t="s">
        <v>313</v>
      </c>
      <c r="C33" s="151" t="s">
        <v>87</v>
      </c>
      <c r="D33" s="152">
        <v>100000</v>
      </c>
      <c r="E33" s="152">
        <v>100000</v>
      </c>
      <c r="F33" s="152">
        <v>0</v>
      </c>
      <c r="G33" s="152">
        <v>0</v>
      </c>
    </row>
    <row r="34" spans="1:7" s="26" customFormat="1" ht="15" x14ac:dyDescent="0.2">
      <c r="A34" s="150"/>
      <c r="B34" s="150" t="s">
        <v>314</v>
      </c>
      <c r="C34" s="151" t="s">
        <v>94</v>
      </c>
      <c r="D34" s="152">
        <v>100000</v>
      </c>
      <c r="E34" s="152">
        <v>100000</v>
      </c>
      <c r="F34" s="152">
        <v>0</v>
      </c>
      <c r="G34" s="152">
        <v>0</v>
      </c>
    </row>
    <row r="35" spans="1:7" s="26" customFormat="1" ht="14.25" x14ac:dyDescent="0.2">
      <c r="A35" s="153"/>
      <c r="B35" s="154"/>
      <c r="C35" s="154" t="s">
        <v>95</v>
      </c>
      <c r="D35" s="155">
        <v>0</v>
      </c>
      <c r="E35" s="155">
        <v>0</v>
      </c>
      <c r="F35" s="155">
        <v>0</v>
      </c>
      <c r="G35" s="155">
        <v>0</v>
      </c>
    </row>
    <row r="36" spans="1:7" s="26" customFormat="1" ht="30" x14ac:dyDescent="0.2">
      <c r="A36" s="148" t="s">
        <v>449</v>
      </c>
      <c r="B36" s="169" t="s">
        <v>450</v>
      </c>
      <c r="C36" s="168"/>
      <c r="D36" s="149">
        <v>200000</v>
      </c>
      <c r="E36" s="149">
        <v>200000</v>
      </c>
      <c r="F36" s="149">
        <v>200000</v>
      </c>
      <c r="G36" s="149">
        <v>100</v>
      </c>
    </row>
    <row r="37" spans="1:7" s="26" customFormat="1" ht="15" x14ac:dyDescent="0.2">
      <c r="A37" s="150"/>
      <c r="B37" s="150" t="s">
        <v>307</v>
      </c>
      <c r="C37" s="151" t="s">
        <v>38</v>
      </c>
      <c r="D37" s="152">
        <v>200000</v>
      </c>
      <c r="E37" s="152">
        <v>200000</v>
      </c>
      <c r="F37" s="152">
        <v>200000</v>
      </c>
      <c r="G37" s="152">
        <v>100</v>
      </c>
    </row>
    <row r="38" spans="1:7" s="26" customFormat="1" ht="30" x14ac:dyDescent="0.2">
      <c r="A38" s="150"/>
      <c r="B38" s="150" t="s">
        <v>462</v>
      </c>
      <c r="C38" s="151" t="s">
        <v>463</v>
      </c>
      <c r="D38" s="152">
        <v>200000</v>
      </c>
      <c r="E38" s="152">
        <v>200000</v>
      </c>
      <c r="F38" s="152">
        <v>200000</v>
      </c>
      <c r="G38" s="152">
        <v>100</v>
      </c>
    </row>
    <row r="39" spans="1:7" s="26" customFormat="1" ht="30" x14ac:dyDescent="0.2">
      <c r="A39" s="150"/>
      <c r="B39" s="150" t="s">
        <v>470</v>
      </c>
      <c r="C39" s="151" t="s">
        <v>325</v>
      </c>
      <c r="D39" s="152">
        <v>200000</v>
      </c>
      <c r="E39" s="152">
        <v>200000</v>
      </c>
      <c r="F39" s="152">
        <v>200000</v>
      </c>
      <c r="G39" s="152">
        <v>100</v>
      </c>
    </row>
    <row r="40" spans="1:7" s="26" customFormat="1" ht="28.5" x14ac:dyDescent="0.2">
      <c r="A40" s="153"/>
      <c r="B40" s="153" t="s">
        <v>471</v>
      </c>
      <c r="C40" s="154" t="s">
        <v>326</v>
      </c>
      <c r="D40" s="155">
        <v>0</v>
      </c>
      <c r="E40" s="155">
        <v>0</v>
      </c>
      <c r="F40" s="155">
        <v>200000</v>
      </c>
      <c r="G40" s="155">
        <v>0</v>
      </c>
    </row>
    <row r="41" spans="1:7" s="26" customFormat="1" ht="45" x14ac:dyDescent="0.2">
      <c r="A41" s="146" t="s">
        <v>349</v>
      </c>
      <c r="B41" s="167" t="s">
        <v>350</v>
      </c>
      <c r="C41" s="168"/>
      <c r="D41" s="147">
        <v>20000</v>
      </c>
      <c r="E41" s="147">
        <v>20000</v>
      </c>
      <c r="F41" s="147">
        <v>20000</v>
      </c>
      <c r="G41" s="147">
        <v>100</v>
      </c>
    </row>
    <row r="42" spans="1:7" s="26" customFormat="1" ht="30" x14ac:dyDescent="0.2">
      <c r="A42" s="148" t="s">
        <v>348</v>
      </c>
      <c r="B42" s="169" t="s">
        <v>4</v>
      </c>
      <c r="C42" s="168"/>
      <c r="D42" s="149">
        <v>20000</v>
      </c>
      <c r="E42" s="149">
        <v>20000</v>
      </c>
      <c r="F42" s="149">
        <v>20000</v>
      </c>
      <c r="G42" s="149">
        <v>100</v>
      </c>
    </row>
    <row r="43" spans="1:7" s="26" customFormat="1" ht="15" x14ac:dyDescent="0.2">
      <c r="A43" s="150"/>
      <c r="B43" s="150" t="s">
        <v>307</v>
      </c>
      <c r="C43" s="151" t="s">
        <v>38</v>
      </c>
      <c r="D43" s="152">
        <v>20000</v>
      </c>
      <c r="E43" s="152">
        <v>20000</v>
      </c>
      <c r="F43" s="152">
        <v>20000</v>
      </c>
      <c r="G43" s="152">
        <v>100</v>
      </c>
    </row>
    <row r="44" spans="1:7" s="26" customFormat="1" ht="15" x14ac:dyDescent="0.2">
      <c r="A44" s="150"/>
      <c r="B44" s="150" t="s">
        <v>308</v>
      </c>
      <c r="C44" s="151" t="s">
        <v>46</v>
      </c>
      <c r="D44" s="152">
        <v>20000</v>
      </c>
      <c r="E44" s="152">
        <v>20000</v>
      </c>
      <c r="F44" s="152">
        <v>20000</v>
      </c>
      <c r="G44" s="152">
        <v>100</v>
      </c>
    </row>
    <row r="45" spans="1:7" s="26" customFormat="1" ht="15" x14ac:dyDescent="0.2">
      <c r="A45" s="150"/>
      <c r="B45" s="150" t="s">
        <v>309</v>
      </c>
      <c r="C45" s="151" t="s">
        <v>65</v>
      </c>
      <c r="D45" s="152">
        <v>20000</v>
      </c>
      <c r="E45" s="152">
        <v>20000</v>
      </c>
      <c r="F45" s="152">
        <v>20000</v>
      </c>
      <c r="G45" s="152">
        <v>100</v>
      </c>
    </row>
    <row r="46" spans="1:7" s="26" customFormat="1" ht="14.25" x14ac:dyDescent="0.2">
      <c r="A46" s="153"/>
      <c r="B46" s="153" t="s">
        <v>312</v>
      </c>
      <c r="C46" s="154" t="s">
        <v>65</v>
      </c>
      <c r="D46" s="155">
        <v>0</v>
      </c>
      <c r="E46" s="155">
        <v>0</v>
      </c>
      <c r="F46" s="155">
        <v>20000</v>
      </c>
      <c r="G46" s="155">
        <v>0</v>
      </c>
    </row>
    <row r="47" spans="1:7" s="26" customFormat="1" ht="30" x14ac:dyDescent="0.2">
      <c r="A47" s="144" t="s">
        <v>351</v>
      </c>
      <c r="B47" s="172" t="s">
        <v>320</v>
      </c>
      <c r="C47" s="168"/>
      <c r="D47" s="145">
        <v>118000</v>
      </c>
      <c r="E47" s="145">
        <v>118000</v>
      </c>
      <c r="F47" s="145">
        <v>118000</v>
      </c>
      <c r="G47" s="145">
        <v>100</v>
      </c>
    </row>
    <row r="48" spans="1:7" s="26" customFormat="1" ht="45" x14ac:dyDescent="0.2">
      <c r="A48" s="146" t="s">
        <v>352</v>
      </c>
      <c r="B48" s="167" t="s">
        <v>321</v>
      </c>
      <c r="C48" s="168"/>
      <c r="D48" s="147">
        <v>118000</v>
      </c>
      <c r="E48" s="147">
        <v>118000</v>
      </c>
      <c r="F48" s="147">
        <v>118000</v>
      </c>
      <c r="G48" s="147">
        <v>100</v>
      </c>
    </row>
    <row r="49" spans="1:7" s="26" customFormat="1" ht="30" x14ac:dyDescent="0.2">
      <c r="A49" s="148" t="s">
        <v>348</v>
      </c>
      <c r="B49" s="169" t="s">
        <v>4</v>
      </c>
      <c r="C49" s="168"/>
      <c r="D49" s="149">
        <v>118000</v>
      </c>
      <c r="E49" s="149">
        <v>118000</v>
      </c>
      <c r="F49" s="149">
        <v>118000</v>
      </c>
      <c r="G49" s="149">
        <v>100</v>
      </c>
    </row>
    <row r="50" spans="1:7" s="26" customFormat="1" ht="15" x14ac:dyDescent="0.2">
      <c r="A50" s="150"/>
      <c r="B50" s="150" t="s">
        <v>307</v>
      </c>
      <c r="C50" s="151" t="s">
        <v>38</v>
      </c>
      <c r="D50" s="152">
        <v>118000</v>
      </c>
      <c r="E50" s="152">
        <v>118000</v>
      </c>
      <c r="F50" s="152">
        <v>118000</v>
      </c>
      <c r="G50" s="152">
        <v>100</v>
      </c>
    </row>
    <row r="51" spans="1:7" s="26" customFormat="1" ht="15" x14ac:dyDescent="0.2">
      <c r="A51" s="150"/>
      <c r="B51" s="150" t="s">
        <v>313</v>
      </c>
      <c r="C51" s="151" t="s">
        <v>87</v>
      </c>
      <c r="D51" s="152">
        <v>118000</v>
      </c>
      <c r="E51" s="152">
        <v>118000</v>
      </c>
      <c r="F51" s="152">
        <v>118000</v>
      </c>
      <c r="G51" s="152">
        <v>100</v>
      </c>
    </row>
    <row r="52" spans="1:7" s="26" customFormat="1" ht="15" x14ac:dyDescent="0.2">
      <c r="A52" s="150"/>
      <c r="B52" s="150" t="s">
        <v>318</v>
      </c>
      <c r="C52" s="151" t="s">
        <v>88</v>
      </c>
      <c r="D52" s="152">
        <v>118000</v>
      </c>
      <c r="E52" s="152">
        <v>118000</v>
      </c>
      <c r="F52" s="152">
        <v>118000</v>
      </c>
      <c r="G52" s="152">
        <v>100</v>
      </c>
    </row>
    <row r="53" spans="1:7" s="26" customFormat="1" ht="14.25" x14ac:dyDescent="0.2">
      <c r="A53" s="153"/>
      <c r="B53" s="153" t="s">
        <v>319</v>
      </c>
      <c r="C53" s="154" t="s">
        <v>89</v>
      </c>
      <c r="D53" s="155">
        <v>0</v>
      </c>
      <c r="E53" s="155">
        <v>0</v>
      </c>
      <c r="F53" s="155">
        <v>118000</v>
      </c>
      <c r="G53" s="155">
        <v>0</v>
      </c>
    </row>
    <row r="54" spans="1:7" s="26" customFormat="1" ht="30" x14ac:dyDescent="0.2">
      <c r="A54" s="140" t="s">
        <v>353</v>
      </c>
      <c r="B54" s="170" t="s">
        <v>354</v>
      </c>
      <c r="C54" s="168"/>
      <c r="D54" s="141">
        <v>1247600</v>
      </c>
      <c r="E54" s="141">
        <v>1247600</v>
      </c>
      <c r="F54" s="141">
        <v>1220452.4099999999</v>
      </c>
      <c r="G54" s="141">
        <v>97.824014908624562</v>
      </c>
    </row>
    <row r="55" spans="1:7" s="26" customFormat="1" ht="30" x14ac:dyDescent="0.2">
      <c r="A55" s="142" t="s">
        <v>355</v>
      </c>
      <c r="B55" s="171" t="s">
        <v>354</v>
      </c>
      <c r="C55" s="168"/>
      <c r="D55" s="143">
        <v>1247600</v>
      </c>
      <c r="E55" s="143">
        <v>1247600</v>
      </c>
      <c r="F55" s="143">
        <v>1220452.4099999999</v>
      </c>
      <c r="G55" s="143">
        <v>97.824014908624562</v>
      </c>
    </row>
    <row r="56" spans="1:7" s="26" customFormat="1" ht="30" x14ac:dyDescent="0.2">
      <c r="A56" s="144" t="s">
        <v>356</v>
      </c>
      <c r="B56" s="172" t="s">
        <v>357</v>
      </c>
      <c r="C56" s="168"/>
      <c r="D56" s="145">
        <v>1247600</v>
      </c>
      <c r="E56" s="145">
        <v>1247600</v>
      </c>
      <c r="F56" s="145">
        <v>1220452.4099999999</v>
      </c>
      <c r="G56" s="145">
        <v>97.824014908624562</v>
      </c>
    </row>
    <row r="57" spans="1:7" s="26" customFormat="1" ht="45" x14ac:dyDescent="0.2">
      <c r="A57" s="146" t="s">
        <v>358</v>
      </c>
      <c r="B57" s="167" t="s">
        <v>359</v>
      </c>
      <c r="C57" s="168"/>
      <c r="D57" s="147">
        <v>492800</v>
      </c>
      <c r="E57" s="147">
        <v>492800</v>
      </c>
      <c r="F57" s="147">
        <v>480299.14</v>
      </c>
      <c r="G57" s="147">
        <v>97.463299512987007</v>
      </c>
    </row>
    <row r="58" spans="1:7" s="26" customFormat="1" ht="30" x14ac:dyDescent="0.2">
      <c r="A58" s="148" t="s">
        <v>348</v>
      </c>
      <c r="B58" s="169" t="s">
        <v>4</v>
      </c>
      <c r="C58" s="168"/>
      <c r="D58" s="149">
        <v>492800</v>
      </c>
      <c r="E58" s="149">
        <v>492800</v>
      </c>
      <c r="F58" s="149">
        <v>480299.14</v>
      </c>
      <c r="G58" s="149">
        <v>97.463299512987007</v>
      </c>
    </row>
    <row r="59" spans="1:7" s="26" customFormat="1" ht="15.75" customHeight="1" x14ac:dyDescent="0.2">
      <c r="A59" s="150"/>
      <c r="B59" s="150" t="s">
        <v>307</v>
      </c>
      <c r="C59" s="151" t="s">
        <v>38</v>
      </c>
      <c r="D59" s="152">
        <v>492800</v>
      </c>
      <c r="E59" s="152">
        <v>492800</v>
      </c>
      <c r="F59" s="152">
        <v>480299.14</v>
      </c>
      <c r="G59" s="152">
        <v>97.463299512987007</v>
      </c>
    </row>
    <row r="60" spans="1:7" s="26" customFormat="1" ht="15" x14ac:dyDescent="0.2">
      <c r="A60" s="150"/>
      <c r="B60" s="150" t="s">
        <v>360</v>
      </c>
      <c r="C60" s="151" t="s">
        <v>39</v>
      </c>
      <c r="D60" s="152">
        <v>462800</v>
      </c>
      <c r="E60" s="152">
        <v>462800</v>
      </c>
      <c r="F60" s="152">
        <v>459430.56</v>
      </c>
      <c r="G60" s="152">
        <v>99.271944684528961</v>
      </c>
    </row>
    <row r="61" spans="1:7" s="26" customFormat="1" ht="15" x14ac:dyDescent="0.2">
      <c r="A61" s="150"/>
      <c r="B61" s="150" t="s">
        <v>361</v>
      </c>
      <c r="C61" s="151" t="s">
        <v>362</v>
      </c>
      <c r="D61" s="152">
        <v>345000</v>
      </c>
      <c r="E61" s="152">
        <v>345000</v>
      </c>
      <c r="F61" s="152">
        <v>345167.45</v>
      </c>
      <c r="G61" s="152">
        <v>100.04853623188406</v>
      </c>
    </row>
    <row r="62" spans="1:7" s="26" customFormat="1" ht="14.25" x14ac:dyDescent="0.2">
      <c r="A62" s="153"/>
      <c r="B62" s="153" t="s">
        <v>363</v>
      </c>
      <c r="C62" s="154" t="s">
        <v>41</v>
      </c>
      <c r="D62" s="155">
        <v>0</v>
      </c>
      <c r="E62" s="155">
        <v>0</v>
      </c>
      <c r="F62" s="155">
        <v>345167.45</v>
      </c>
      <c r="G62" s="155">
        <v>0</v>
      </c>
    </row>
    <row r="63" spans="1:7" s="26" customFormat="1" ht="15" x14ac:dyDescent="0.2">
      <c r="A63" s="150"/>
      <c r="B63" s="150" t="s">
        <v>364</v>
      </c>
      <c r="C63" s="151" t="s">
        <v>42</v>
      </c>
      <c r="D63" s="152">
        <v>61200</v>
      </c>
      <c r="E63" s="152">
        <v>61200</v>
      </c>
      <c r="F63" s="152">
        <v>56890.16</v>
      </c>
      <c r="G63" s="152">
        <v>92.957777777777778</v>
      </c>
    </row>
    <row r="64" spans="1:7" s="26" customFormat="1" ht="14.25" x14ac:dyDescent="0.2">
      <c r="A64" s="153"/>
      <c r="B64" s="153" t="s">
        <v>365</v>
      </c>
      <c r="C64" s="154" t="s">
        <v>42</v>
      </c>
      <c r="D64" s="155">
        <v>0</v>
      </c>
      <c r="E64" s="155">
        <v>0</v>
      </c>
      <c r="F64" s="155">
        <v>56890.16</v>
      </c>
      <c r="G64" s="155">
        <v>0</v>
      </c>
    </row>
    <row r="65" spans="1:7" s="26" customFormat="1" ht="15" x14ac:dyDescent="0.2">
      <c r="A65" s="150"/>
      <c r="B65" s="150" t="s">
        <v>366</v>
      </c>
      <c r="C65" s="151" t="s">
        <v>43</v>
      </c>
      <c r="D65" s="152">
        <v>56600</v>
      </c>
      <c r="E65" s="152">
        <v>56600</v>
      </c>
      <c r="F65" s="152">
        <v>57372.95</v>
      </c>
      <c r="G65" s="152">
        <v>101.36563604240283</v>
      </c>
    </row>
    <row r="66" spans="1:7" s="26" customFormat="1" ht="14.25" x14ac:dyDescent="0.2">
      <c r="A66" s="153"/>
      <c r="B66" s="153" t="s">
        <v>367</v>
      </c>
      <c r="C66" s="154" t="s">
        <v>368</v>
      </c>
      <c r="D66" s="155">
        <v>0</v>
      </c>
      <c r="E66" s="155">
        <v>0</v>
      </c>
      <c r="F66" s="155">
        <v>57372.95</v>
      </c>
      <c r="G66" s="155">
        <v>0</v>
      </c>
    </row>
    <row r="67" spans="1:7" s="26" customFormat="1" ht="15.75" customHeight="1" x14ac:dyDescent="0.2">
      <c r="A67" s="150"/>
      <c r="B67" s="150" t="s">
        <v>308</v>
      </c>
      <c r="C67" s="151" t="s">
        <v>46</v>
      </c>
      <c r="D67" s="152">
        <v>30000</v>
      </c>
      <c r="E67" s="152">
        <v>30000</v>
      </c>
      <c r="F67" s="152">
        <v>20868.580000000002</v>
      </c>
      <c r="G67" s="152">
        <v>69.561933333333329</v>
      </c>
    </row>
    <row r="68" spans="1:7" s="26" customFormat="1" ht="15" x14ac:dyDescent="0.2">
      <c r="A68" s="150"/>
      <c r="B68" s="150" t="s">
        <v>371</v>
      </c>
      <c r="C68" s="151" t="s">
        <v>47</v>
      </c>
      <c r="D68" s="152">
        <v>30000</v>
      </c>
      <c r="E68" s="152">
        <v>30000</v>
      </c>
      <c r="F68" s="152">
        <v>20868.580000000002</v>
      </c>
      <c r="G68" s="152">
        <v>69.561933333333329</v>
      </c>
    </row>
    <row r="69" spans="1:7" s="26" customFormat="1" ht="14.25" x14ac:dyDescent="0.2">
      <c r="A69" s="153"/>
      <c r="B69" s="153" t="s">
        <v>372</v>
      </c>
      <c r="C69" s="154" t="s">
        <v>48</v>
      </c>
      <c r="D69" s="155">
        <v>0</v>
      </c>
      <c r="E69" s="155">
        <v>0</v>
      </c>
      <c r="F69" s="155">
        <v>168.58</v>
      </c>
      <c r="G69" s="155">
        <v>0</v>
      </c>
    </row>
    <row r="70" spans="1:7" s="26" customFormat="1" ht="14.25" x14ac:dyDescent="0.2">
      <c r="A70" s="153"/>
      <c r="B70" s="153" t="s">
        <v>373</v>
      </c>
      <c r="C70" s="154" t="s">
        <v>49</v>
      </c>
      <c r="D70" s="155">
        <v>0</v>
      </c>
      <c r="E70" s="155">
        <v>0</v>
      </c>
      <c r="F70" s="155">
        <v>20700</v>
      </c>
      <c r="G70" s="155">
        <v>0</v>
      </c>
    </row>
    <row r="71" spans="1:7" s="26" customFormat="1" ht="14.25" x14ac:dyDescent="0.2">
      <c r="A71" s="153"/>
      <c r="B71" s="153" t="s">
        <v>374</v>
      </c>
      <c r="C71" s="154" t="s">
        <v>50</v>
      </c>
      <c r="D71" s="155">
        <v>0</v>
      </c>
      <c r="E71" s="155">
        <v>0</v>
      </c>
      <c r="F71" s="155">
        <v>0</v>
      </c>
      <c r="G71" s="155">
        <v>0</v>
      </c>
    </row>
    <row r="72" spans="1:7" s="26" customFormat="1" ht="45" x14ac:dyDescent="0.2">
      <c r="A72" s="146" t="s">
        <v>375</v>
      </c>
      <c r="B72" s="167" t="s">
        <v>376</v>
      </c>
      <c r="C72" s="168"/>
      <c r="D72" s="147">
        <v>297200</v>
      </c>
      <c r="E72" s="147">
        <v>297200</v>
      </c>
      <c r="F72" s="147">
        <v>309105.99</v>
      </c>
      <c r="G72" s="147">
        <v>104.00605316285329</v>
      </c>
    </row>
    <row r="73" spans="1:7" s="26" customFormat="1" ht="30" x14ac:dyDescent="0.2">
      <c r="A73" s="148" t="s">
        <v>348</v>
      </c>
      <c r="B73" s="169" t="s">
        <v>4</v>
      </c>
      <c r="C73" s="168"/>
      <c r="D73" s="149">
        <v>297200</v>
      </c>
      <c r="E73" s="149">
        <v>297200</v>
      </c>
      <c r="F73" s="149">
        <v>309105.99</v>
      </c>
      <c r="G73" s="149">
        <v>104.00605316285329</v>
      </c>
    </row>
    <row r="74" spans="1:7" s="26" customFormat="1" ht="15.75" customHeight="1" x14ac:dyDescent="0.2">
      <c r="A74" s="150"/>
      <c r="B74" s="150" t="s">
        <v>307</v>
      </c>
      <c r="C74" s="151" t="s">
        <v>38</v>
      </c>
      <c r="D74" s="152">
        <v>297200</v>
      </c>
      <c r="E74" s="152">
        <v>297200</v>
      </c>
      <c r="F74" s="152">
        <v>309105.99</v>
      </c>
      <c r="G74" s="152">
        <v>104.00605316285329</v>
      </c>
    </row>
    <row r="75" spans="1:7" s="26" customFormat="1" ht="15" x14ac:dyDescent="0.2">
      <c r="A75" s="150"/>
      <c r="B75" s="150" t="s">
        <v>308</v>
      </c>
      <c r="C75" s="151" t="s">
        <v>46</v>
      </c>
      <c r="D75" s="152">
        <v>297200</v>
      </c>
      <c r="E75" s="152">
        <v>297200</v>
      </c>
      <c r="F75" s="152">
        <v>309105.99</v>
      </c>
      <c r="G75" s="152">
        <v>104.00605316285329</v>
      </c>
    </row>
    <row r="76" spans="1:7" s="26" customFormat="1" ht="15" x14ac:dyDescent="0.2">
      <c r="A76" s="150"/>
      <c r="B76" s="150" t="s">
        <v>377</v>
      </c>
      <c r="C76" s="151" t="s">
        <v>56</v>
      </c>
      <c r="D76" s="152">
        <v>297200</v>
      </c>
      <c r="E76" s="152">
        <v>297200</v>
      </c>
      <c r="F76" s="152">
        <v>309105.99</v>
      </c>
      <c r="G76" s="152">
        <v>104.00605316285329</v>
      </c>
    </row>
    <row r="77" spans="1:7" s="26" customFormat="1" ht="14.25" x14ac:dyDescent="0.2">
      <c r="A77" s="153"/>
      <c r="B77" s="153" t="s">
        <v>422</v>
      </c>
      <c r="C77" s="154" t="s">
        <v>57</v>
      </c>
      <c r="D77" s="155">
        <v>0</v>
      </c>
      <c r="E77" s="155">
        <v>0</v>
      </c>
      <c r="F77" s="155">
        <v>7956</v>
      </c>
      <c r="G77" s="155">
        <v>0</v>
      </c>
    </row>
    <row r="78" spans="1:7" s="26" customFormat="1" ht="14.25" x14ac:dyDescent="0.2">
      <c r="A78" s="153"/>
      <c r="B78" s="153" t="s">
        <v>378</v>
      </c>
      <c r="C78" s="154" t="s">
        <v>59</v>
      </c>
      <c r="D78" s="155">
        <v>0</v>
      </c>
      <c r="E78" s="155">
        <v>0</v>
      </c>
      <c r="F78" s="155">
        <v>301149.99</v>
      </c>
      <c r="G78" s="155">
        <v>0</v>
      </c>
    </row>
    <row r="79" spans="1:7" s="26" customFormat="1" ht="14.25" x14ac:dyDescent="0.2">
      <c r="A79" s="153"/>
      <c r="B79" s="153" t="s">
        <v>379</v>
      </c>
      <c r="C79" s="154" t="s">
        <v>62</v>
      </c>
      <c r="D79" s="155">
        <v>0</v>
      </c>
      <c r="E79" s="155">
        <v>0</v>
      </c>
      <c r="F79" s="155">
        <v>0</v>
      </c>
      <c r="G79" s="155">
        <v>0</v>
      </c>
    </row>
    <row r="80" spans="1:7" s="26" customFormat="1" ht="45" x14ac:dyDescent="0.2">
      <c r="A80" s="146" t="s">
        <v>380</v>
      </c>
      <c r="B80" s="167" t="s">
        <v>381</v>
      </c>
      <c r="C80" s="168"/>
      <c r="D80" s="147">
        <v>190000</v>
      </c>
      <c r="E80" s="147">
        <v>190000</v>
      </c>
      <c r="F80" s="147">
        <v>192000</v>
      </c>
      <c r="G80" s="147">
        <v>101.05263157894737</v>
      </c>
    </row>
    <row r="81" spans="1:7" s="26" customFormat="1" ht="30" x14ac:dyDescent="0.2">
      <c r="A81" s="148" t="s">
        <v>348</v>
      </c>
      <c r="B81" s="169" t="s">
        <v>4</v>
      </c>
      <c r="C81" s="168"/>
      <c r="D81" s="149">
        <v>190000</v>
      </c>
      <c r="E81" s="149">
        <v>190000</v>
      </c>
      <c r="F81" s="149">
        <v>192000</v>
      </c>
      <c r="G81" s="149">
        <v>101.05263157894737</v>
      </c>
    </row>
    <row r="82" spans="1:7" s="26" customFormat="1" ht="15.75" customHeight="1" x14ac:dyDescent="0.2">
      <c r="A82" s="150"/>
      <c r="B82" s="150" t="s">
        <v>307</v>
      </c>
      <c r="C82" s="151" t="s">
        <v>38</v>
      </c>
      <c r="D82" s="152">
        <v>190000</v>
      </c>
      <c r="E82" s="152">
        <v>190000</v>
      </c>
      <c r="F82" s="152">
        <v>192000</v>
      </c>
      <c r="G82" s="152">
        <v>101.05263157894737</v>
      </c>
    </row>
    <row r="83" spans="1:7" s="26" customFormat="1" ht="15" x14ac:dyDescent="0.2">
      <c r="A83" s="150"/>
      <c r="B83" s="150" t="s">
        <v>313</v>
      </c>
      <c r="C83" s="151" t="s">
        <v>87</v>
      </c>
      <c r="D83" s="152">
        <v>190000</v>
      </c>
      <c r="E83" s="152">
        <v>190000</v>
      </c>
      <c r="F83" s="152">
        <v>192000</v>
      </c>
      <c r="G83" s="152">
        <v>101.05263157894737</v>
      </c>
    </row>
    <row r="84" spans="1:7" s="26" customFormat="1" ht="15" x14ac:dyDescent="0.2">
      <c r="A84" s="150"/>
      <c r="B84" s="150" t="s">
        <v>382</v>
      </c>
      <c r="C84" s="151" t="s">
        <v>90</v>
      </c>
      <c r="D84" s="152">
        <v>190000</v>
      </c>
      <c r="E84" s="152">
        <v>190000</v>
      </c>
      <c r="F84" s="152">
        <v>192000</v>
      </c>
      <c r="G84" s="152">
        <v>101.05263157894737</v>
      </c>
    </row>
    <row r="85" spans="1:7" s="26" customFormat="1" ht="14.25" x14ac:dyDescent="0.2">
      <c r="A85" s="153"/>
      <c r="B85" s="153" t="s">
        <v>383</v>
      </c>
      <c r="C85" s="154" t="s">
        <v>91</v>
      </c>
      <c r="D85" s="155">
        <v>0</v>
      </c>
      <c r="E85" s="155">
        <v>0</v>
      </c>
      <c r="F85" s="155">
        <v>192000</v>
      </c>
      <c r="G85" s="155">
        <v>0</v>
      </c>
    </row>
    <row r="86" spans="1:7" s="26" customFormat="1" ht="45" x14ac:dyDescent="0.2">
      <c r="A86" s="146" t="s">
        <v>384</v>
      </c>
      <c r="B86" s="167" t="s">
        <v>385</v>
      </c>
      <c r="C86" s="168"/>
      <c r="D86" s="147">
        <v>267600</v>
      </c>
      <c r="E86" s="147">
        <v>267600</v>
      </c>
      <c r="F86" s="147">
        <v>239047.28</v>
      </c>
      <c r="G86" s="147">
        <v>89.330074738415547</v>
      </c>
    </row>
    <row r="87" spans="1:7" s="26" customFormat="1" ht="30" x14ac:dyDescent="0.2">
      <c r="A87" s="148" t="s">
        <v>348</v>
      </c>
      <c r="B87" s="169" t="s">
        <v>4</v>
      </c>
      <c r="C87" s="168"/>
      <c r="D87" s="149">
        <v>267600</v>
      </c>
      <c r="E87" s="149">
        <v>267600</v>
      </c>
      <c r="F87" s="149">
        <v>239047.28</v>
      </c>
      <c r="G87" s="149">
        <v>89.330074738415547</v>
      </c>
    </row>
    <row r="88" spans="1:7" s="26" customFormat="1" ht="15.75" customHeight="1" x14ac:dyDescent="0.2">
      <c r="A88" s="150"/>
      <c r="B88" s="150" t="s">
        <v>307</v>
      </c>
      <c r="C88" s="151" t="s">
        <v>38</v>
      </c>
      <c r="D88" s="152">
        <v>267600</v>
      </c>
      <c r="E88" s="152">
        <v>267600</v>
      </c>
      <c r="F88" s="152">
        <v>239047.28</v>
      </c>
      <c r="G88" s="152">
        <v>89.330074738415547</v>
      </c>
    </row>
    <row r="89" spans="1:7" s="26" customFormat="1" ht="15" x14ac:dyDescent="0.2">
      <c r="A89" s="150"/>
      <c r="B89" s="150" t="s">
        <v>308</v>
      </c>
      <c r="C89" s="151" t="s">
        <v>46</v>
      </c>
      <c r="D89" s="152">
        <v>267600</v>
      </c>
      <c r="E89" s="152">
        <v>267600</v>
      </c>
      <c r="F89" s="152">
        <v>239047.28</v>
      </c>
      <c r="G89" s="152">
        <v>89.330074738415547</v>
      </c>
    </row>
    <row r="90" spans="1:7" s="26" customFormat="1" ht="15" x14ac:dyDescent="0.2">
      <c r="A90" s="150"/>
      <c r="B90" s="150" t="s">
        <v>377</v>
      </c>
      <c r="C90" s="151" t="s">
        <v>56</v>
      </c>
      <c r="D90" s="152">
        <v>267600</v>
      </c>
      <c r="E90" s="152">
        <v>267600</v>
      </c>
      <c r="F90" s="152">
        <v>239047.28</v>
      </c>
      <c r="G90" s="152">
        <v>89.330074738415547</v>
      </c>
    </row>
    <row r="91" spans="1:7" s="26" customFormat="1" ht="14.25" x14ac:dyDescent="0.2">
      <c r="A91" s="153"/>
      <c r="B91" s="153" t="s">
        <v>422</v>
      </c>
      <c r="C91" s="154" t="s">
        <v>57</v>
      </c>
      <c r="D91" s="155">
        <v>0</v>
      </c>
      <c r="E91" s="155">
        <v>0</v>
      </c>
      <c r="F91" s="155">
        <v>39780</v>
      </c>
      <c r="G91" s="155">
        <v>0</v>
      </c>
    </row>
    <row r="92" spans="1:7" s="26" customFormat="1" ht="14.25" x14ac:dyDescent="0.2">
      <c r="A92" s="153"/>
      <c r="B92" s="153" t="s">
        <v>378</v>
      </c>
      <c r="C92" s="154" t="s">
        <v>59</v>
      </c>
      <c r="D92" s="155">
        <v>0</v>
      </c>
      <c r="E92" s="155">
        <v>0</v>
      </c>
      <c r="F92" s="155">
        <v>73731.25</v>
      </c>
      <c r="G92" s="155">
        <v>0</v>
      </c>
    </row>
    <row r="93" spans="1:7" s="26" customFormat="1" ht="14.25" x14ac:dyDescent="0.2">
      <c r="A93" s="153"/>
      <c r="B93" s="153" t="s">
        <v>379</v>
      </c>
      <c r="C93" s="154" t="s">
        <v>62</v>
      </c>
      <c r="D93" s="155">
        <v>0</v>
      </c>
      <c r="E93" s="155">
        <v>0</v>
      </c>
      <c r="F93" s="155">
        <v>125536.03</v>
      </c>
      <c r="G93" s="155">
        <v>0</v>
      </c>
    </row>
    <row r="94" spans="1:7" s="26" customFormat="1" ht="30" x14ac:dyDescent="0.2">
      <c r="A94" s="140" t="s">
        <v>386</v>
      </c>
      <c r="B94" s="170" t="s">
        <v>387</v>
      </c>
      <c r="C94" s="168"/>
      <c r="D94" s="141">
        <v>18314039.539999999</v>
      </c>
      <c r="E94" s="141">
        <v>18314039.539999999</v>
      </c>
      <c r="F94" s="141">
        <v>17263533.82</v>
      </c>
      <c r="G94" s="141">
        <v>94.26393222693676</v>
      </c>
    </row>
    <row r="95" spans="1:7" s="26" customFormat="1" ht="30" x14ac:dyDescent="0.2">
      <c r="A95" s="142" t="s">
        <v>388</v>
      </c>
      <c r="B95" s="171" t="s">
        <v>387</v>
      </c>
      <c r="C95" s="168"/>
      <c r="D95" s="143">
        <v>1143800</v>
      </c>
      <c r="E95" s="143">
        <v>1145180</v>
      </c>
      <c r="F95" s="143">
        <v>1077753.69</v>
      </c>
      <c r="G95" s="143">
        <v>94.11</v>
      </c>
    </row>
    <row r="96" spans="1:7" s="26" customFormat="1" ht="30" x14ac:dyDescent="0.2">
      <c r="A96" s="144" t="s">
        <v>389</v>
      </c>
      <c r="B96" s="172" t="s">
        <v>357</v>
      </c>
      <c r="C96" s="168"/>
      <c r="D96" s="145">
        <v>1143800</v>
      </c>
      <c r="E96" s="145">
        <v>1145180</v>
      </c>
      <c r="F96" s="145">
        <v>1077753.69</v>
      </c>
      <c r="G96" s="145">
        <v>94.11</v>
      </c>
    </row>
    <row r="97" spans="1:7" s="26" customFormat="1" ht="45" x14ac:dyDescent="0.2">
      <c r="A97" s="146" t="s">
        <v>390</v>
      </c>
      <c r="B97" s="167" t="s">
        <v>359</v>
      </c>
      <c r="C97" s="168"/>
      <c r="D97" s="147">
        <v>1143800</v>
      </c>
      <c r="E97" s="147">
        <v>1145180</v>
      </c>
      <c r="F97" s="147">
        <v>1077753.69</v>
      </c>
      <c r="G97" s="147">
        <v>94.11</v>
      </c>
    </row>
    <row r="98" spans="1:7" s="26" customFormat="1" ht="30" x14ac:dyDescent="0.2">
      <c r="A98" s="148" t="s">
        <v>348</v>
      </c>
      <c r="B98" s="169" t="s">
        <v>4</v>
      </c>
      <c r="C98" s="168"/>
      <c r="D98" s="149">
        <v>1143800</v>
      </c>
      <c r="E98" s="149">
        <v>1145180</v>
      </c>
      <c r="F98" s="149">
        <v>1077753.69</v>
      </c>
      <c r="G98" s="149">
        <v>94.11</v>
      </c>
    </row>
    <row r="99" spans="1:7" s="26" customFormat="1" ht="15" x14ac:dyDescent="0.2">
      <c r="A99" s="150"/>
      <c r="B99" s="150" t="s">
        <v>307</v>
      </c>
      <c r="C99" s="151" t="s">
        <v>38</v>
      </c>
      <c r="D99" s="152">
        <v>1143800</v>
      </c>
      <c r="E99" s="152">
        <v>1145180</v>
      </c>
      <c r="F99" s="152">
        <v>1077753.69</v>
      </c>
      <c r="G99" s="152">
        <v>94.11</v>
      </c>
    </row>
    <row r="100" spans="1:7" s="26" customFormat="1" ht="15" x14ac:dyDescent="0.2">
      <c r="A100" s="150"/>
      <c r="B100" s="150" t="s">
        <v>360</v>
      </c>
      <c r="C100" s="151" t="s">
        <v>39</v>
      </c>
      <c r="D100" s="152">
        <v>1017800</v>
      </c>
      <c r="E100" s="152">
        <v>1017800</v>
      </c>
      <c r="F100" s="152">
        <v>989743.43</v>
      </c>
      <c r="G100" s="152">
        <v>97.243410296718409</v>
      </c>
    </row>
    <row r="101" spans="1:7" s="26" customFormat="1" ht="15" x14ac:dyDescent="0.2">
      <c r="A101" s="150"/>
      <c r="B101" s="150" t="s">
        <v>361</v>
      </c>
      <c r="C101" s="151" t="s">
        <v>362</v>
      </c>
      <c r="D101" s="152">
        <v>835000</v>
      </c>
      <c r="E101" s="152">
        <v>835000</v>
      </c>
      <c r="F101" s="152">
        <v>820025.7</v>
      </c>
      <c r="G101" s="152">
        <v>98.20667065868264</v>
      </c>
    </row>
    <row r="102" spans="1:7" s="26" customFormat="1" ht="14.25" x14ac:dyDescent="0.2">
      <c r="A102" s="153"/>
      <c r="B102" s="153" t="s">
        <v>363</v>
      </c>
      <c r="C102" s="154" t="s">
        <v>41</v>
      </c>
      <c r="D102" s="155">
        <v>0</v>
      </c>
      <c r="E102" s="155">
        <v>0</v>
      </c>
      <c r="F102" s="155">
        <v>820025.7</v>
      </c>
      <c r="G102" s="155">
        <v>0</v>
      </c>
    </row>
    <row r="103" spans="1:7" s="26" customFormat="1" ht="15" x14ac:dyDescent="0.2">
      <c r="A103" s="150"/>
      <c r="B103" s="150" t="s">
        <v>364</v>
      </c>
      <c r="C103" s="151" t="s">
        <v>42</v>
      </c>
      <c r="D103" s="152">
        <v>44800</v>
      </c>
      <c r="E103" s="152">
        <v>44800</v>
      </c>
      <c r="F103" s="152">
        <v>34028.79</v>
      </c>
      <c r="G103" s="152">
        <v>75.957120535714282</v>
      </c>
    </row>
    <row r="104" spans="1:7" s="26" customFormat="1" ht="14.25" x14ac:dyDescent="0.2">
      <c r="A104" s="153"/>
      <c r="B104" s="153" t="s">
        <v>365</v>
      </c>
      <c r="C104" s="154" t="s">
        <v>42</v>
      </c>
      <c r="D104" s="155">
        <v>0</v>
      </c>
      <c r="E104" s="155">
        <v>0</v>
      </c>
      <c r="F104" s="155">
        <v>34028.79</v>
      </c>
      <c r="G104" s="155">
        <v>0</v>
      </c>
    </row>
    <row r="105" spans="1:7" s="26" customFormat="1" ht="15" x14ac:dyDescent="0.2">
      <c r="A105" s="150"/>
      <c r="B105" s="150" t="s">
        <v>366</v>
      </c>
      <c r="C105" s="151" t="s">
        <v>43</v>
      </c>
      <c r="D105" s="152">
        <v>138000</v>
      </c>
      <c r="E105" s="152">
        <v>138000</v>
      </c>
      <c r="F105" s="152">
        <v>135688.94</v>
      </c>
      <c r="G105" s="152">
        <v>98.325318840579712</v>
      </c>
    </row>
    <row r="106" spans="1:7" s="26" customFormat="1" ht="14.25" x14ac:dyDescent="0.2">
      <c r="A106" s="153"/>
      <c r="B106" s="153" t="s">
        <v>367</v>
      </c>
      <c r="C106" s="154" t="s">
        <v>368</v>
      </c>
      <c r="D106" s="155">
        <v>0</v>
      </c>
      <c r="E106" s="155">
        <v>0</v>
      </c>
      <c r="F106" s="155">
        <v>135688.94</v>
      </c>
      <c r="G106" s="155">
        <v>0</v>
      </c>
    </row>
    <row r="107" spans="1:7" s="26" customFormat="1" ht="15" x14ac:dyDescent="0.2">
      <c r="A107" s="150"/>
      <c r="B107" s="150" t="s">
        <v>308</v>
      </c>
      <c r="C107" s="151" t="s">
        <v>46</v>
      </c>
      <c r="D107" s="152">
        <v>126000</v>
      </c>
      <c r="E107" s="152">
        <v>127380</v>
      </c>
      <c r="F107" s="152">
        <v>88010.26</v>
      </c>
      <c r="G107" s="152">
        <v>69.09</v>
      </c>
    </row>
    <row r="108" spans="1:7" s="26" customFormat="1" ht="15" x14ac:dyDescent="0.2">
      <c r="A108" s="150"/>
      <c r="B108" s="150" t="s">
        <v>371</v>
      </c>
      <c r="C108" s="151" t="s">
        <v>47</v>
      </c>
      <c r="D108" s="152">
        <v>106000</v>
      </c>
      <c r="E108" s="152">
        <v>107380</v>
      </c>
      <c r="F108" s="152">
        <v>79554.16</v>
      </c>
      <c r="G108" s="152">
        <v>74.09</v>
      </c>
    </row>
    <row r="109" spans="1:7" s="26" customFormat="1" ht="14.25" x14ac:dyDescent="0.2">
      <c r="A109" s="153"/>
      <c r="B109" s="153" t="s">
        <v>372</v>
      </c>
      <c r="C109" s="154" t="s">
        <v>48</v>
      </c>
      <c r="D109" s="155">
        <v>0</v>
      </c>
      <c r="E109" s="155">
        <v>0</v>
      </c>
      <c r="F109" s="155">
        <v>4674.16</v>
      </c>
      <c r="G109" s="155">
        <v>0</v>
      </c>
    </row>
    <row r="110" spans="1:7" s="26" customFormat="1" ht="14.25" x14ac:dyDescent="0.2">
      <c r="A110" s="153"/>
      <c r="B110" s="153" t="s">
        <v>373</v>
      </c>
      <c r="C110" s="154" t="s">
        <v>49</v>
      </c>
      <c r="D110" s="155">
        <v>0</v>
      </c>
      <c r="E110" s="155">
        <v>0</v>
      </c>
      <c r="F110" s="155">
        <v>74380</v>
      </c>
      <c r="G110" s="155">
        <v>0</v>
      </c>
    </row>
    <row r="111" spans="1:7" s="26" customFormat="1" ht="14.25" x14ac:dyDescent="0.2">
      <c r="A111" s="153"/>
      <c r="B111" s="153" t="s">
        <v>374</v>
      </c>
      <c r="C111" s="154" t="s">
        <v>50</v>
      </c>
      <c r="D111" s="155">
        <v>0</v>
      </c>
      <c r="E111" s="155">
        <v>0</v>
      </c>
      <c r="F111" s="155">
        <v>500</v>
      </c>
      <c r="G111" s="155">
        <v>0</v>
      </c>
    </row>
    <row r="112" spans="1:7" s="26" customFormat="1" ht="15" x14ac:dyDescent="0.2">
      <c r="A112" s="150"/>
      <c r="B112" s="150" t="s">
        <v>315</v>
      </c>
      <c r="C112" s="151" t="s">
        <v>147</v>
      </c>
      <c r="D112" s="152">
        <v>20000</v>
      </c>
      <c r="E112" s="152">
        <v>20000</v>
      </c>
      <c r="F112" s="152">
        <v>8456.1</v>
      </c>
      <c r="G112" s="152">
        <v>42.280500000000004</v>
      </c>
    </row>
    <row r="113" spans="1:7" s="26" customFormat="1" ht="14.25" x14ac:dyDescent="0.2">
      <c r="A113" s="153"/>
      <c r="B113" s="153" t="s">
        <v>316</v>
      </c>
      <c r="C113" s="154" t="s">
        <v>147</v>
      </c>
      <c r="D113" s="155">
        <v>0</v>
      </c>
      <c r="E113" s="155">
        <v>0</v>
      </c>
      <c r="F113" s="155">
        <v>8456.1</v>
      </c>
      <c r="G113" s="155">
        <v>0</v>
      </c>
    </row>
    <row r="114" spans="1:7" s="26" customFormat="1" ht="30" x14ac:dyDescent="0.2">
      <c r="A114" s="148" t="s">
        <v>391</v>
      </c>
      <c r="B114" s="169" t="s">
        <v>221</v>
      </c>
      <c r="C114" s="168"/>
      <c r="D114" s="149">
        <v>0</v>
      </c>
      <c r="E114" s="149">
        <v>0</v>
      </c>
      <c r="F114" s="149">
        <v>0</v>
      </c>
      <c r="G114" s="149">
        <v>0</v>
      </c>
    </row>
    <row r="115" spans="1:7" s="26" customFormat="1" ht="15" x14ac:dyDescent="0.2">
      <c r="A115" s="150"/>
      <c r="B115" s="150" t="s">
        <v>307</v>
      </c>
      <c r="C115" s="151" t="s">
        <v>38</v>
      </c>
      <c r="D115" s="152">
        <v>0</v>
      </c>
      <c r="E115" s="152">
        <v>0</v>
      </c>
      <c r="F115" s="152">
        <v>0</v>
      </c>
      <c r="G115" s="152">
        <v>0</v>
      </c>
    </row>
    <row r="116" spans="1:7" s="26" customFormat="1" ht="15" x14ac:dyDescent="0.2">
      <c r="A116" s="150"/>
      <c r="B116" s="150" t="s">
        <v>308</v>
      </c>
      <c r="C116" s="151" t="s">
        <v>46</v>
      </c>
      <c r="D116" s="152">
        <v>0</v>
      </c>
      <c r="E116" s="152">
        <v>0</v>
      </c>
      <c r="F116" s="152">
        <v>0</v>
      </c>
      <c r="G116" s="152">
        <v>0</v>
      </c>
    </row>
    <row r="117" spans="1:7" s="26" customFormat="1" ht="15" x14ac:dyDescent="0.2">
      <c r="A117" s="150"/>
      <c r="B117" s="150" t="s">
        <v>315</v>
      </c>
      <c r="C117" s="151" t="s">
        <v>147</v>
      </c>
      <c r="D117" s="152">
        <v>0</v>
      </c>
      <c r="E117" s="152">
        <v>0</v>
      </c>
      <c r="F117" s="152">
        <v>0</v>
      </c>
      <c r="G117" s="152">
        <v>0</v>
      </c>
    </row>
    <row r="118" spans="1:7" s="26" customFormat="1" ht="14.25" x14ac:dyDescent="0.2">
      <c r="A118" s="153"/>
      <c r="B118" s="153" t="s">
        <v>316</v>
      </c>
      <c r="C118" s="154" t="s">
        <v>147</v>
      </c>
      <c r="D118" s="155">
        <v>0</v>
      </c>
      <c r="E118" s="155">
        <v>0</v>
      </c>
      <c r="F118" s="155">
        <v>0</v>
      </c>
      <c r="G118" s="155">
        <v>0</v>
      </c>
    </row>
    <row r="119" spans="1:7" s="26" customFormat="1" ht="30" x14ac:dyDescent="0.2">
      <c r="A119" s="142" t="s">
        <v>392</v>
      </c>
      <c r="B119" s="171" t="s">
        <v>393</v>
      </c>
      <c r="C119" s="168"/>
      <c r="D119" s="143">
        <v>1211720</v>
      </c>
      <c r="E119" s="143">
        <v>1211720</v>
      </c>
      <c r="F119" s="143">
        <v>1150658.26</v>
      </c>
      <c r="G119" s="143">
        <v>94.960738454428409</v>
      </c>
    </row>
    <row r="120" spans="1:7" s="26" customFormat="1" ht="30" x14ac:dyDescent="0.2">
      <c r="A120" s="144" t="s">
        <v>394</v>
      </c>
      <c r="B120" s="172" t="s">
        <v>395</v>
      </c>
      <c r="C120" s="168"/>
      <c r="D120" s="145">
        <v>1211720</v>
      </c>
      <c r="E120" s="145">
        <v>1211720</v>
      </c>
      <c r="F120" s="145">
        <v>1150658.26</v>
      </c>
      <c r="G120" s="145">
        <v>94.960738454428409</v>
      </c>
    </row>
    <row r="121" spans="1:7" s="26" customFormat="1" ht="45" x14ac:dyDescent="0.2">
      <c r="A121" s="146" t="s">
        <v>396</v>
      </c>
      <c r="B121" s="167" t="s">
        <v>397</v>
      </c>
      <c r="C121" s="168"/>
      <c r="D121" s="147">
        <v>1087500</v>
      </c>
      <c r="E121" s="147">
        <v>1087500</v>
      </c>
      <c r="F121" s="147">
        <v>1044357.41</v>
      </c>
      <c r="G121" s="147">
        <v>96.032865287356316</v>
      </c>
    </row>
    <row r="122" spans="1:7" s="26" customFormat="1" ht="30" x14ac:dyDescent="0.2">
      <c r="A122" s="148" t="s">
        <v>348</v>
      </c>
      <c r="B122" s="169" t="s">
        <v>4</v>
      </c>
      <c r="C122" s="168"/>
      <c r="D122" s="149">
        <v>1087500</v>
      </c>
      <c r="E122" s="149">
        <v>1087500</v>
      </c>
      <c r="F122" s="149">
        <v>1044357.41</v>
      </c>
      <c r="G122" s="149">
        <v>96.032865287356316</v>
      </c>
    </row>
    <row r="123" spans="1:7" s="26" customFormat="1" ht="15" x14ac:dyDescent="0.2">
      <c r="A123" s="150"/>
      <c r="B123" s="150" t="s">
        <v>307</v>
      </c>
      <c r="C123" s="151" t="s">
        <v>38</v>
      </c>
      <c r="D123" s="152">
        <v>1087500</v>
      </c>
      <c r="E123" s="152">
        <v>1087500</v>
      </c>
      <c r="F123" s="152">
        <v>1044357.41</v>
      </c>
      <c r="G123" s="152">
        <v>96.032865287356302</v>
      </c>
    </row>
    <row r="124" spans="1:7" s="26" customFormat="1" ht="15" x14ac:dyDescent="0.2">
      <c r="A124" s="150"/>
      <c r="B124" s="150" t="s">
        <v>308</v>
      </c>
      <c r="C124" s="151" t="s">
        <v>46</v>
      </c>
      <c r="D124" s="152">
        <v>37000</v>
      </c>
      <c r="E124" s="152">
        <v>37000</v>
      </c>
      <c r="F124" s="152">
        <v>17635.63</v>
      </c>
      <c r="G124" s="152">
        <v>47.663864864864863</v>
      </c>
    </row>
    <row r="125" spans="1:7" s="26" customFormat="1" ht="15" x14ac:dyDescent="0.2">
      <c r="A125" s="150"/>
      <c r="B125" s="150" t="s">
        <v>377</v>
      </c>
      <c r="C125" s="151" t="s">
        <v>56</v>
      </c>
      <c r="D125" s="152">
        <v>22000</v>
      </c>
      <c r="E125" s="152">
        <v>22000</v>
      </c>
      <c r="F125" s="152">
        <v>9387.49</v>
      </c>
      <c r="G125" s="152">
        <v>42.670409090909089</v>
      </c>
    </row>
    <row r="126" spans="1:7" s="26" customFormat="1" ht="14.25" x14ac:dyDescent="0.2">
      <c r="A126" s="153"/>
      <c r="B126" s="153" t="s">
        <v>398</v>
      </c>
      <c r="C126" s="154" t="s">
        <v>58</v>
      </c>
      <c r="D126" s="155">
        <v>0</v>
      </c>
      <c r="E126" s="155">
        <v>0</v>
      </c>
      <c r="F126" s="155">
        <v>7841.7</v>
      </c>
      <c r="G126" s="155">
        <v>0</v>
      </c>
    </row>
    <row r="127" spans="1:7" s="26" customFormat="1" ht="14.25" x14ac:dyDescent="0.2">
      <c r="A127" s="153"/>
      <c r="B127" s="153" t="s">
        <v>399</v>
      </c>
      <c r="C127" s="154" t="s">
        <v>64</v>
      </c>
      <c r="D127" s="155">
        <v>0</v>
      </c>
      <c r="E127" s="155">
        <v>0</v>
      </c>
      <c r="F127" s="155">
        <v>1545.79</v>
      </c>
      <c r="G127" s="155">
        <v>0</v>
      </c>
    </row>
    <row r="128" spans="1:7" s="26" customFormat="1" ht="15" x14ac:dyDescent="0.2">
      <c r="A128" s="150"/>
      <c r="B128" s="150" t="s">
        <v>309</v>
      </c>
      <c r="C128" s="151" t="s">
        <v>65</v>
      </c>
      <c r="D128" s="152">
        <v>15000</v>
      </c>
      <c r="E128" s="152">
        <v>15000</v>
      </c>
      <c r="F128" s="152">
        <v>8248.14</v>
      </c>
      <c r="G128" s="152">
        <v>54.9876</v>
      </c>
    </row>
    <row r="129" spans="1:7" s="26" customFormat="1" ht="14.25" x14ac:dyDescent="0.2">
      <c r="A129" s="153"/>
      <c r="B129" s="153" t="s">
        <v>400</v>
      </c>
      <c r="C129" s="154" t="s">
        <v>67</v>
      </c>
      <c r="D129" s="155">
        <v>0</v>
      </c>
      <c r="E129" s="155">
        <v>0</v>
      </c>
      <c r="F129" s="155">
        <v>8248.14</v>
      </c>
      <c r="G129" s="155">
        <v>0</v>
      </c>
    </row>
    <row r="130" spans="1:7" s="26" customFormat="1" ht="15" x14ac:dyDescent="0.2">
      <c r="A130" s="150"/>
      <c r="B130" s="150" t="s">
        <v>313</v>
      </c>
      <c r="C130" s="151" t="s">
        <v>87</v>
      </c>
      <c r="D130" s="152">
        <v>1050500</v>
      </c>
      <c r="E130" s="152">
        <v>1050500</v>
      </c>
      <c r="F130" s="152">
        <v>1026721.78</v>
      </c>
      <c r="G130" s="152">
        <v>97.73648548310328</v>
      </c>
    </row>
    <row r="131" spans="1:7" s="26" customFormat="1" ht="15" x14ac:dyDescent="0.2">
      <c r="A131" s="150"/>
      <c r="B131" s="150" t="s">
        <v>318</v>
      </c>
      <c r="C131" s="151" t="s">
        <v>88</v>
      </c>
      <c r="D131" s="152">
        <v>617000</v>
      </c>
      <c r="E131" s="152">
        <v>617000</v>
      </c>
      <c r="F131" s="152">
        <v>606263.68000000005</v>
      </c>
      <c r="G131" s="152">
        <v>98.259915721231764</v>
      </c>
    </row>
    <row r="132" spans="1:7" s="26" customFormat="1" ht="14.25" x14ac:dyDescent="0.2">
      <c r="A132" s="153"/>
      <c r="B132" s="153" t="s">
        <v>319</v>
      </c>
      <c r="C132" s="154" t="s">
        <v>89</v>
      </c>
      <c r="D132" s="155">
        <v>0</v>
      </c>
      <c r="E132" s="155">
        <v>0</v>
      </c>
      <c r="F132" s="155">
        <v>606263.68000000005</v>
      </c>
      <c r="G132" s="155">
        <v>0</v>
      </c>
    </row>
    <row r="133" spans="1:7" s="26" customFormat="1" ht="15" x14ac:dyDescent="0.2">
      <c r="A133" s="150"/>
      <c r="B133" s="150" t="s">
        <v>382</v>
      </c>
      <c r="C133" s="151" t="s">
        <v>90</v>
      </c>
      <c r="D133" s="152">
        <v>433500</v>
      </c>
      <c r="E133" s="152">
        <v>433500</v>
      </c>
      <c r="F133" s="152">
        <v>420458.1</v>
      </c>
      <c r="G133" s="152">
        <v>96.991487889273358</v>
      </c>
    </row>
    <row r="134" spans="1:7" s="26" customFormat="1" ht="14.25" x14ac:dyDescent="0.2">
      <c r="A134" s="153"/>
      <c r="B134" s="153" t="s">
        <v>383</v>
      </c>
      <c r="C134" s="154" t="s">
        <v>91</v>
      </c>
      <c r="D134" s="155">
        <v>0</v>
      </c>
      <c r="E134" s="155">
        <v>0</v>
      </c>
      <c r="F134" s="155">
        <v>420458.1</v>
      </c>
      <c r="G134" s="155">
        <v>0</v>
      </c>
    </row>
    <row r="135" spans="1:7" s="26" customFormat="1" ht="45" x14ac:dyDescent="0.2">
      <c r="A135" s="146" t="s">
        <v>402</v>
      </c>
      <c r="B135" s="167" t="s">
        <v>403</v>
      </c>
      <c r="C135" s="168"/>
      <c r="D135" s="147">
        <v>124220</v>
      </c>
      <c r="E135" s="147">
        <v>124220</v>
      </c>
      <c r="F135" s="147">
        <v>106300.85</v>
      </c>
      <c r="G135" s="147">
        <v>85.574665915311542</v>
      </c>
    </row>
    <row r="136" spans="1:7" s="26" customFormat="1" ht="30" x14ac:dyDescent="0.2">
      <c r="A136" s="148" t="s">
        <v>348</v>
      </c>
      <c r="B136" s="169" t="s">
        <v>4</v>
      </c>
      <c r="C136" s="168"/>
      <c r="D136" s="149">
        <v>124220</v>
      </c>
      <c r="E136" s="149">
        <v>124220</v>
      </c>
      <c r="F136" s="149">
        <v>106300.85</v>
      </c>
      <c r="G136" s="149">
        <v>85.574665915311542</v>
      </c>
    </row>
    <row r="137" spans="1:7" s="26" customFormat="1" ht="15" x14ac:dyDescent="0.2">
      <c r="A137" s="150"/>
      <c r="B137" s="150" t="s">
        <v>307</v>
      </c>
      <c r="C137" s="151" t="s">
        <v>38</v>
      </c>
      <c r="D137" s="152">
        <v>120500</v>
      </c>
      <c r="E137" s="152">
        <v>120500</v>
      </c>
      <c r="F137" s="152">
        <v>102622.25</v>
      </c>
      <c r="G137" s="152">
        <v>85.163692946058092</v>
      </c>
    </row>
    <row r="138" spans="1:7" s="26" customFormat="1" ht="15" x14ac:dyDescent="0.2">
      <c r="A138" s="150"/>
      <c r="B138" s="150" t="s">
        <v>308</v>
      </c>
      <c r="C138" s="151" t="s">
        <v>46</v>
      </c>
      <c r="D138" s="152">
        <v>40500</v>
      </c>
      <c r="E138" s="152">
        <v>40500</v>
      </c>
      <c r="F138" s="152">
        <v>31584.75</v>
      </c>
      <c r="G138" s="152">
        <v>77.987037037037041</v>
      </c>
    </row>
    <row r="139" spans="1:7" s="26" customFormat="1" ht="15" x14ac:dyDescent="0.2">
      <c r="A139" s="150"/>
      <c r="B139" s="150" t="s">
        <v>377</v>
      </c>
      <c r="C139" s="151" t="s">
        <v>56</v>
      </c>
      <c r="D139" s="152">
        <v>10500</v>
      </c>
      <c r="E139" s="152">
        <v>10500</v>
      </c>
      <c r="F139" s="152">
        <v>10500</v>
      </c>
      <c r="G139" s="152">
        <v>100</v>
      </c>
    </row>
    <row r="140" spans="1:7" s="26" customFormat="1" ht="14.25" x14ac:dyDescent="0.2">
      <c r="A140" s="153"/>
      <c r="B140" s="153" t="s">
        <v>379</v>
      </c>
      <c r="C140" s="154" t="s">
        <v>62</v>
      </c>
      <c r="D140" s="155">
        <v>0</v>
      </c>
      <c r="E140" s="155">
        <v>0</v>
      </c>
      <c r="F140" s="155">
        <v>10500</v>
      </c>
      <c r="G140" s="155">
        <v>0</v>
      </c>
    </row>
    <row r="141" spans="1:7" s="26" customFormat="1" ht="15" x14ac:dyDescent="0.2">
      <c r="A141" s="150"/>
      <c r="B141" s="150" t="s">
        <v>309</v>
      </c>
      <c r="C141" s="151" t="s">
        <v>65</v>
      </c>
      <c r="D141" s="152">
        <v>30000</v>
      </c>
      <c r="E141" s="152">
        <v>30000</v>
      </c>
      <c r="F141" s="152">
        <v>21084.75</v>
      </c>
      <c r="G141" s="152">
        <v>70.282499999999999</v>
      </c>
    </row>
    <row r="142" spans="1:7" s="26" customFormat="1" ht="14.25" x14ac:dyDescent="0.2">
      <c r="A142" s="153"/>
      <c r="B142" s="153" t="s">
        <v>312</v>
      </c>
      <c r="C142" s="154" t="s">
        <v>65</v>
      </c>
      <c r="D142" s="155">
        <v>0</v>
      </c>
      <c r="E142" s="155">
        <v>0</v>
      </c>
      <c r="F142" s="155">
        <v>21084.75</v>
      </c>
      <c r="G142" s="155">
        <v>0</v>
      </c>
    </row>
    <row r="143" spans="1:7" s="26" customFormat="1" ht="15" x14ac:dyDescent="0.2">
      <c r="A143" s="150"/>
      <c r="B143" s="150" t="s">
        <v>313</v>
      </c>
      <c r="C143" s="151" t="s">
        <v>87</v>
      </c>
      <c r="D143" s="152">
        <v>80000</v>
      </c>
      <c r="E143" s="152">
        <v>80000</v>
      </c>
      <c r="F143" s="152">
        <v>71037.5</v>
      </c>
      <c r="G143" s="152">
        <v>88.796875</v>
      </c>
    </row>
    <row r="144" spans="1:7" s="26" customFormat="1" ht="15" x14ac:dyDescent="0.2">
      <c r="A144" s="150"/>
      <c r="B144" s="150" t="s">
        <v>318</v>
      </c>
      <c r="C144" s="151" t="s">
        <v>88</v>
      </c>
      <c r="D144" s="152">
        <v>72000</v>
      </c>
      <c r="E144" s="152">
        <v>72000</v>
      </c>
      <c r="F144" s="152">
        <v>63037.5</v>
      </c>
      <c r="G144" s="152">
        <v>87.552083333333329</v>
      </c>
    </row>
    <row r="145" spans="1:7" s="26" customFormat="1" ht="14.25" x14ac:dyDescent="0.2">
      <c r="A145" s="153"/>
      <c r="B145" s="153" t="s">
        <v>319</v>
      </c>
      <c r="C145" s="154" t="s">
        <v>89</v>
      </c>
      <c r="D145" s="155">
        <v>0</v>
      </c>
      <c r="E145" s="155">
        <v>0</v>
      </c>
      <c r="F145" s="155">
        <v>63037.5</v>
      </c>
      <c r="G145" s="155">
        <v>0</v>
      </c>
    </row>
    <row r="146" spans="1:7" s="26" customFormat="1" ht="15" x14ac:dyDescent="0.2">
      <c r="A146" s="150"/>
      <c r="B146" s="150" t="s">
        <v>382</v>
      </c>
      <c r="C146" s="151" t="s">
        <v>90</v>
      </c>
      <c r="D146" s="152">
        <v>8000</v>
      </c>
      <c r="E146" s="152">
        <v>8000</v>
      </c>
      <c r="F146" s="152">
        <v>8000</v>
      </c>
      <c r="G146" s="152">
        <v>100</v>
      </c>
    </row>
    <row r="147" spans="1:7" s="26" customFormat="1" ht="14.25" x14ac:dyDescent="0.2">
      <c r="A147" s="153"/>
      <c r="B147" s="153" t="s">
        <v>383</v>
      </c>
      <c r="C147" s="154" t="s">
        <v>91</v>
      </c>
      <c r="D147" s="155">
        <v>0</v>
      </c>
      <c r="E147" s="155">
        <v>0</v>
      </c>
      <c r="F147" s="155">
        <v>8000</v>
      </c>
      <c r="G147" s="155">
        <v>0</v>
      </c>
    </row>
    <row r="148" spans="1:7" s="26" customFormat="1" ht="15" x14ac:dyDescent="0.2">
      <c r="A148" s="150"/>
      <c r="B148" s="150" t="s">
        <v>404</v>
      </c>
      <c r="C148" s="151" t="s">
        <v>97</v>
      </c>
      <c r="D148" s="152">
        <v>3720</v>
      </c>
      <c r="E148" s="152">
        <v>3720</v>
      </c>
      <c r="F148" s="152">
        <v>3678.6</v>
      </c>
      <c r="G148" s="152">
        <v>98.887096774193552</v>
      </c>
    </row>
    <row r="149" spans="1:7" s="26" customFormat="1" ht="30" x14ac:dyDescent="0.2">
      <c r="A149" s="150"/>
      <c r="B149" s="150" t="s">
        <v>405</v>
      </c>
      <c r="C149" s="151" t="s">
        <v>101</v>
      </c>
      <c r="D149" s="152">
        <v>3720</v>
      </c>
      <c r="E149" s="152">
        <v>3720</v>
      </c>
      <c r="F149" s="152">
        <v>3678.6</v>
      </c>
      <c r="G149" s="152">
        <v>98.887096774193552</v>
      </c>
    </row>
    <row r="150" spans="1:7" s="26" customFormat="1" ht="15" x14ac:dyDescent="0.2">
      <c r="A150" s="150"/>
      <c r="B150" s="150" t="s">
        <v>406</v>
      </c>
      <c r="C150" s="151" t="s">
        <v>105</v>
      </c>
      <c r="D150" s="152">
        <v>3720</v>
      </c>
      <c r="E150" s="152">
        <v>3720</v>
      </c>
      <c r="F150" s="152">
        <v>3678.6</v>
      </c>
      <c r="G150" s="152">
        <v>98.887096774193552</v>
      </c>
    </row>
    <row r="151" spans="1:7" s="26" customFormat="1" ht="14.25" x14ac:dyDescent="0.2">
      <c r="A151" s="153"/>
      <c r="B151" s="153" t="s">
        <v>428</v>
      </c>
      <c r="C151" s="154" t="s">
        <v>106</v>
      </c>
      <c r="D151" s="155">
        <v>0</v>
      </c>
      <c r="E151" s="155">
        <v>0</v>
      </c>
      <c r="F151" s="155">
        <v>966</v>
      </c>
      <c r="G151" s="155">
        <v>0</v>
      </c>
    </row>
    <row r="152" spans="1:7" s="26" customFormat="1" ht="14.25" x14ac:dyDescent="0.2">
      <c r="A152" s="153"/>
      <c r="B152" s="153" t="s">
        <v>494</v>
      </c>
      <c r="C152" s="154" t="s">
        <v>166</v>
      </c>
      <c r="D152" s="155">
        <v>0</v>
      </c>
      <c r="E152" s="155">
        <v>0</v>
      </c>
      <c r="F152" s="155">
        <v>2712.6</v>
      </c>
      <c r="G152" s="155">
        <v>0</v>
      </c>
    </row>
    <row r="153" spans="1:7" s="26" customFormat="1" ht="30" x14ac:dyDescent="0.2">
      <c r="A153" s="142" t="s">
        <v>408</v>
      </c>
      <c r="B153" s="171" t="s">
        <v>409</v>
      </c>
      <c r="C153" s="168"/>
      <c r="D153" s="143">
        <v>2233375.6800000002</v>
      </c>
      <c r="E153" s="143">
        <v>2233375.6800000002</v>
      </c>
      <c r="F153" s="143">
        <v>2128790.63</v>
      </c>
      <c r="G153" s="143">
        <v>95.317176105365306</v>
      </c>
    </row>
    <row r="154" spans="1:7" s="26" customFormat="1" ht="30" x14ac:dyDescent="0.2">
      <c r="A154" s="144" t="s">
        <v>410</v>
      </c>
      <c r="B154" s="172" t="s">
        <v>411</v>
      </c>
      <c r="C154" s="168"/>
      <c r="D154" s="145">
        <v>2233375.6800000002</v>
      </c>
      <c r="E154" s="145">
        <v>2233375.6800000002</v>
      </c>
      <c r="F154" s="145">
        <v>2128790.63</v>
      </c>
      <c r="G154" s="145">
        <v>95.317176105365306</v>
      </c>
    </row>
    <row r="155" spans="1:7" s="26" customFormat="1" ht="45" x14ac:dyDescent="0.2">
      <c r="A155" s="146" t="s">
        <v>412</v>
      </c>
      <c r="B155" s="167" t="s">
        <v>413</v>
      </c>
      <c r="C155" s="168"/>
      <c r="D155" s="147">
        <v>1013714</v>
      </c>
      <c r="E155" s="147">
        <v>1013714</v>
      </c>
      <c r="F155" s="147">
        <v>990145.64</v>
      </c>
      <c r="G155" s="147">
        <v>97.675048386428514</v>
      </c>
    </row>
    <row r="156" spans="1:7" s="26" customFormat="1" ht="30" x14ac:dyDescent="0.2">
      <c r="A156" s="148" t="s">
        <v>348</v>
      </c>
      <c r="B156" s="169" t="s">
        <v>4</v>
      </c>
      <c r="C156" s="168"/>
      <c r="D156" s="149">
        <v>908000</v>
      </c>
      <c r="E156" s="149">
        <v>908000</v>
      </c>
      <c r="F156" s="149">
        <v>884431.64</v>
      </c>
      <c r="G156" s="149">
        <v>97.404365638766521</v>
      </c>
    </row>
    <row r="157" spans="1:7" s="26" customFormat="1" ht="15" x14ac:dyDescent="0.2">
      <c r="A157" s="150"/>
      <c r="B157" s="150" t="s">
        <v>307</v>
      </c>
      <c r="C157" s="151" t="s">
        <v>38</v>
      </c>
      <c r="D157" s="152">
        <v>908000</v>
      </c>
      <c r="E157" s="152">
        <v>908000</v>
      </c>
      <c r="F157" s="152">
        <v>884431.64</v>
      </c>
      <c r="G157" s="152">
        <v>97.404365638766521</v>
      </c>
    </row>
    <row r="158" spans="1:7" s="26" customFormat="1" ht="15" x14ac:dyDescent="0.2">
      <c r="A158" s="150"/>
      <c r="B158" s="150" t="s">
        <v>313</v>
      </c>
      <c r="C158" s="151" t="s">
        <v>87</v>
      </c>
      <c r="D158" s="152">
        <v>908000</v>
      </c>
      <c r="E158" s="152">
        <v>908000</v>
      </c>
      <c r="F158" s="152">
        <v>884431.64</v>
      </c>
      <c r="G158" s="152">
        <v>97.404365638766521</v>
      </c>
    </row>
    <row r="159" spans="1:7" s="26" customFormat="1" ht="15" x14ac:dyDescent="0.2">
      <c r="A159" s="150"/>
      <c r="B159" s="150" t="s">
        <v>318</v>
      </c>
      <c r="C159" s="151" t="s">
        <v>88</v>
      </c>
      <c r="D159" s="152">
        <v>298000</v>
      </c>
      <c r="E159" s="152">
        <v>298000</v>
      </c>
      <c r="F159" s="152">
        <v>275000</v>
      </c>
      <c r="G159" s="152">
        <v>92.281879194630875</v>
      </c>
    </row>
    <row r="160" spans="1:7" s="26" customFormat="1" ht="14.25" x14ac:dyDescent="0.2">
      <c r="A160" s="153"/>
      <c r="B160" s="153" t="s">
        <v>319</v>
      </c>
      <c r="C160" s="154" t="s">
        <v>89</v>
      </c>
      <c r="D160" s="155">
        <v>0</v>
      </c>
      <c r="E160" s="155">
        <v>0</v>
      </c>
      <c r="F160" s="155">
        <v>275000</v>
      </c>
      <c r="G160" s="155">
        <v>0</v>
      </c>
    </row>
    <row r="161" spans="1:7" s="26" customFormat="1" ht="15" x14ac:dyDescent="0.2">
      <c r="A161" s="150"/>
      <c r="B161" s="150" t="s">
        <v>382</v>
      </c>
      <c r="C161" s="151" t="s">
        <v>90</v>
      </c>
      <c r="D161" s="152">
        <v>610000</v>
      </c>
      <c r="E161" s="152">
        <v>610000</v>
      </c>
      <c r="F161" s="152">
        <v>609431.64</v>
      </c>
      <c r="G161" s="152">
        <v>99.906826229508198</v>
      </c>
    </row>
    <row r="162" spans="1:7" s="26" customFormat="1" ht="14.25" x14ac:dyDescent="0.2">
      <c r="A162" s="153"/>
      <c r="B162" s="153" t="s">
        <v>383</v>
      </c>
      <c r="C162" s="154" t="s">
        <v>91</v>
      </c>
      <c r="D162" s="155">
        <v>0</v>
      </c>
      <c r="E162" s="155">
        <v>0</v>
      </c>
      <c r="F162" s="155">
        <v>609431.64</v>
      </c>
      <c r="G162" s="155">
        <v>0</v>
      </c>
    </row>
    <row r="163" spans="1:7" s="26" customFormat="1" ht="30" x14ac:dyDescent="0.2">
      <c r="A163" s="148" t="s">
        <v>597</v>
      </c>
      <c r="B163" s="169" t="s">
        <v>22</v>
      </c>
      <c r="C163" s="168"/>
      <c r="D163" s="149">
        <v>105714</v>
      </c>
      <c r="E163" s="149">
        <v>105714</v>
      </c>
      <c r="F163" s="149">
        <v>105714</v>
      </c>
      <c r="G163" s="149">
        <v>100</v>
      </c>
    </row>
    <row r="164" spans="1:7" s="26" customFormat="1" ht="15" x14ac:dyDescent="0.2">
      <c r="A164" s="150"/>
      <c r="B164" s="150" t="s">
        <v>307</v>
      </c>
      <c r="C164" s="151" t="s">
        <v>38</v>
      </c>
      <c r="D164" s="152">
        <v>105714</v>
      </c>
      <c r="E164" s="152">
        <v>105714</v>
      </c>
      <c r="F164" s="152">
        <v>105714</v>
      </c>
      <c r="G164" s="152">
        <v>100</v>
      </c>
    </row>
    <row r="165" spans="1:7" s="26" customFormat="1" ht="15" x14ac:dyDescent="0.2">
      <c r="A165" s="150"/>
      <c r="B165" s="150" t="s">
        <v>313</v>
      </c>
      <c r="C165" s="151" t="s">
        <v>87</v>
      </c>
      <c r="D165" s="152">
        <v>105714</v>
      </c>
      <c r="E165" s="152">
        <v>105714</v>
      </c>
      <c r="F165" s="152">
        <v>105714</v>
      </c>
      <c r="G165" s="152">
        <v>100</v>
      </c>
    </row>
    <row r="166" spans="1:7" s="26" customFormat="1" ht="15" x14ac:dyDescent="0.2">
      <c r="A166" s="150"/>
      <c r="B166" s="150" t="s">
        <v>318</v>
      </c>
      <c r="C166" s="151" t="s">
        <v>88</v>
      </c>
      <c r="D166" s="152">
        <v>105714</v>
      </c>
      <c r="E166" s="152">
        <v>105714</v>
      </c>
      <c r="F166" s="152">
        <v>105714</v>
      </c>
      <c r="G166" s="152">
        <v>100</v>
      </c>
    </row>
    <row r="167" spans="1:7" s="26" customFormat="1" ht="14.25" x14ac:dyDescent="0.2">
      <c r="A167" s="153"/>
      <c r="B167" s="153" t="s">
        <v>319</v>
      </c>
      <c r="C167" s="154" t="s">
        <v>89</v>
      </c>
      <c r="D167" s="155">
        <v>0</v>
      </c>
      <c r="E167" s="155">
        <v>0</v>
      </c>
      <c r="F167" s="155">
        <v>105714</v>
      </c>
      <c r="G167" s="155">
        <v>0</v>
      </c>
    </row>
    <row r="168" spans="1:7" s="26" customFormat="1" ht="45" x14ac:dyDescent="0.2">
      <c r="A168" s="146" t="s">
        <v>414</v>
      </c>
      <c r="B168" s="167" t="s">
        <v>415</v>
      </c>
      <c r="C168" s="168"/>
      <c r="D168" s="147">
        <v>674661.68</v>
      </c>
      <c r="E168" s="147">
        <v>674661.68</v>
      </c>
      <c r="F168" s="147">
        <v>663676.63</v>
      </c>
      <c r="G168" s="147">
        <v>98.37176909173202</v>
      </c>
    </row>
    <row r="169" spans="1:7" s="26" customFormat="1" ht="30" x14ac:dyDescent="0.2">
      <c r="A169" s="157" t="s">
        <v>416</v>
      </c>
      <c r="B169" s="180" t="s">
        <v>417</v>
      </c>
      <c r="C169" s="168"/>
      <c r="D169" s="158">
        <v>674661.68</v>
      </c>
      <c r="E169" s="158">
        <v>674661.68</v>
      </c>
      <c r="F169" s="158">
        <v>663676.63</v>
      </c>
      <c r="G169" s="158">
        <v>98.37176909173202</v>
      </c>
    </row>
    <row r="170" spans="1:7" s="26" customFormat="1" ht="30" x14ac:dyDescent="0.2">
      <c r="A170" s="148" t="s">
        <v>348</v>
      </c>
      <c r="B170" s="169" t="s">
        <v>4</v>
      </c>
      <c r="C170" s="168"/>
      <c r="D170" s="149">
        <v>533392</v>
      </c>
      <c r="E170" s="149">
        <v>533392</v>
      </c>
      <c r="F170" s="149">
        <v>533392</v>
      </c>
      <c r="G170" s="149">
        <v>100</v>
      </c>
    </row>
    <row r="171" spans="1:7" s="26" customFormat="1" ht="15" x14ac:dyDescent="0.2">
      <c r="A171" s="150"/>
      <c r="B171" s="150" t="s">
        <v>307</v>
      </c>
      <c r="C171" s="151" t="s">
        <v>38</v>
      </c>
      <c r="D171" s="152">
        <v>474045.75</v>
      </c>
      <c r="E171" s="152">
        <v>474045.75</v>
      </c>
      <c r="F171" s="152">
        <v>472961.32</v>
      </c>
      <c r="G171" s="152">
        <v>99.771239379321514</v>
      </c>
    </row>
    <row r="172" spans="1:7" s="26" customFormat="1" ht="15" x14ac:dyDescent="0.2">
      <c r="A172" s="150"/>
      <c r="B172" s="150" t="s">
        <v>360</v>
      </c>
      <c r="C172" s="151" t="s">
        <v>39</v>
      </c>
      <c r="D172" s="152">
        <v>345987.14</v>
      </c>
      <c r="E172" s="152">
        <v>345987.14</v>
      </c>
      <c r="F172" s="152">
        <v>345987.14</v>
      </c>
      <c r="G172" s="152">
        <v>100</v>
      </c>
    </row>
    <row r="173" spans="1:7" s="26" customFormat="1" ht="15" x14ac:dyDescent="0.2">
      <c r="A173" s="150"/>
      <c r="B173" s="150" t="s">
        <v>361</v>
      </c>
      <c r="C173" s="151" t="s">
        <v>362</v>
      </c>
      <c r="D173" s="152">
        <v>291834.53999999998</v>
      </c>
      <c r="E173" s="152">
        <v>291834.53999999998</v>
      </c>
      <c r="F173" s="152">
        <v>291834.53999999998</v>
      </c>
      <c r="G173" s="152">
        <v>100</v>
      </c>
    </row>
    <row r="174" spans="1:7" s="26" customFormat="1" ht="14.25" x14ac:dyDescent="0.2">
      <c r="A174" s="153"/>
      <c r="B174" s="153" t="s">
        <v>363</v>
      </c>
      <c r="C174" s="154" t="s">
        <v>41</v>
      </c>
      <c r="D174" s="155">
        <v>0</v>
      </c>
      <c r="E174" s="155">
        <v>0</v>
      </c>
      <c r="F174" s="155">
        <v>291834.53999999998</v>
      </c>
      <c r="G174" s="155">
        <v>0</v>
      </c>
    </row>
    <row r="175" spans="1:7" s="26" customFormat="1" ht="15" x14ac:dyDescent="0.2">
      <c r="A175" s="150"/>
      <c r="B175" s="150" t="s">
        <v>364</v>
      </c>
      <c r="C175" s="151" t="s">
        <v>42</v>
      </c>
      <c r="D175" s="152">
        <v>6000</v>
      </c>
      <c r="E175" s="152">
        <v>6000</v>
      </c>
      <c r="F175" s="152">
        <v>6000</v>
      </c>
      <c r="G175" s="152">
        <v>100</v>
      </c>
    </row>
    <row r="176" spans="1:7" s="26" customFormat="1" ht="14.25" x14ac:dyDescent="0.2">
      <c r="A176" s="153"/>
      <c r="B176" s="153" t="s">
        <v>365</v>
      </c>
      <c r="C176" s="154" t="s">
        <v>42</v>
      </c>
      <c r="D176" s="155">
        <v>0</v>
      </c>
      <c r="E176" s="155">
        <v>0</v>
      </c>
      <c r="F176" s="155">
        <v>6000</v>
      </c>
      <c r="G176" s="155">
        <v>0</v>
      </c>
    </row>
    <row r="177" spans="1:7" s="26" customFormat="1" ht="15" x14ac:dyDescent="0.2">
      <c r="A177" s="150"/>
      <c r="B177" s="150" t="s">
        <v>366</v>
      </c>
      <c r="C177" s="151" t="s">
        <v>43</v>
      </c>
      <c r="D177" s="152">
        <v>48152.6</v>
      </c>
      <c r="E177" s="152">
        <v>48152.6</v>
      </c>
      <c r="F177" s="152">
        <v>48152.6</v>
      </c>
      <c r="G177" s="152">
        <v>100</v>
      </c>
    </row>
    <row r="178" spans="1:7" s="26" customFormat="1" ht="14.25" x14ac:dyDescent="0.2">
      <c r="A178" s="153"/>
      <c r="B178" s="153" t="s">
        <v>367</v>
      </c>
      <c r="C178" s="154" t="s">
        <v>368</v>
      </c>
      <c r="D178" s="155">
        <v>0</v>
      </c>
      <c r="E178" s="155">
        <v>0</v>
      </c>
      <c r="F178" s="155">
        <v>48152.6</v>
      </c>
      <c r="G178" s="155">
        <v>0</v>
      </c>
    </row>
    <row r="179" spans="1:7" s="26" customFormat="1" ht="15" x14ac:dyDescent="0.2">
      <c r="A179" s="150"/>
      <c r="B179" s="150" t="s">
        <v>308</v>
      </c>
      <c r="C179" s="151" t="s">
        <v>46</v>
      </c>
      <c r="D179" s="152">
        <v>126558.61</v>
      </c>
      <c r="E179" s="152">
        <v>126558.61</v>
      </c>
      <c r="F179" s="152">
        <v>125474.18</v>
      </c>
      <c r="G179" s="152">
        <v>99.143140083475942</v>
      </c>
    </row>
    <row r="180" spans="1:7" s="26" customFormat="1" ht="15" x14ac:dyDescent="0.2">
      <c r="A180" s="150"/>
      <c r="B180" s="150" t="s">
        <v>371</v>
      </c>
      <c r="C180" s="151" t="s">
        <v>47</v>
      </c>
      <c r="D180" s="152">
        <v>20722</v>
      </c>
      <c r="E180" s="152">
        <v>20722</v>
      </c>
      <c r="F180" s="152">
        <v>20722</v>
      </c>
      <c r="G180" s="152">
        <v>100</v>
      </c>
    </row>
    <row r="181" spans="1:7" s="26" customFormat="1" ht="14.25" x14ac:dyDescent="0.2">
      <c r="A181" s="153"/>
      <c r="B181" s="153" t="s">
        <v>372</v>
      </c>
      <c r="C181" s="154" t="s">
        <v>48</v>
      </c>
      <c r="D181" s="155">
        <v>0</v>
      </c>
      <c r="E181" s="155">
        <v>0</v>
      </c>
      <c r="F181" s="155">
        <v>1417</v>
      </c>
      <c r="G181" s="155">
        <v>0</v>
      </c>
    </row>
    <row r="182" spans="1:7" s="26" customFormat="1" ht="14.25" x14ac:dyDescent="0.2">
      <c r="A182" s="153"/>
      <c r="B182" s="153" t="s">
        <v>373</v>
      </c>
      <c r="C182" s="154" t="s">
        <v>49</v>
      </c>
      <c r="D182" s="155">
        <v>0</v>
      </c>
      <c r="E182" s="155">
        <v>0</v>
      </c>
      <c r="F182" s="155">
        <v>19305</v>
      </c>
      <c r="G182" s="155">
        <v>0</v>
      </c>
    </row>
    <row r="183" spans="1:7" s="26" customFormat="1" ht="15" x14ac:dyDescent="0.2">
      <c r="A183" s="150"/>
      <c r="B183" s="150" t="s">
        <v>418</v>
      </c>
      <c r="C183" s="151" t="s">
        <v>51</v>
      </c>
      <c r="D183" s="152">
        <v>44286.71</v>
      </c>
      <c r="E183" s="152">
        <v>44286.71</v>
      </c>
      <c r="F183" s="152">
        <v>43548.29</v>
      </c>
      <c r="G183" s="152">
        <v>98.332637488763552</v>
      </c>
    </row>
    <row r="184" spans="1:7" s="26" customFormat="1" ht="14.25" x14ac:dyDescent="0.2">
      <c r="A184" s="153"/>
      <c r="B184" s="153" t="s">
        <v>419</v>
      </c>
      <c r="C184" s="154" t="s">
        <v>52</v>
      </c>
      <c r="D184" s="155">
        <v>0</v>
      </c>
      <c r="E184" s="155">
        <v>0</v>
      </c>
      <c r="F184" s="155">
        <v>19339.75</v>
      </c>
      <c r="G184" s="155">
        <v>0</v>
      </c>
    </row>
    <row r="185" spans="1:7" s="26" customFormat="1" ht="14.25" x14ac:dyDescent="0.2">
      <c r="A185" s="153"/>
      <c r="B185" s="153" t="s">
        <v>420</v>
      </c>
      <c r="C185" s="154" t="s">
        <v>53</v>
      </c>
      <c r="D185" s="155">
        <v>0</v>
      </c>
      <c r="E185" s="155">
        <v>0</v>
      </c>
      <c r="F185" s="155">
        <v>16409.740000000002</v>
      </c>
      <c r="G185" s="155">
        <v>0</v>
      </c>
    </row>
    <row r="186" spans="1:7" s="26" customFormat="1" ht="14.25" x14ac:dyDescent="0.2">
      <c r="A186" s="153"/>
      <c r="B186" s="153" t="s">
        <v>421</v>
      </c>
      <c r="C186" s="154" t="s">
        <v>55</v>
      </c>
      <c r="D186" s="155">
        <v>0</v>
      </c>
      <c r="E186" s="155">
        <v>0</v>
      </c>
      <c r="F186" s="155">
        <v>7798.8</v>
      </c>
      <c r="G186" s="155">
        <v>0</v>
      </c>
    </row>
    <row r="187" spans="1:7" s="26" customFormat="1" ht="15" x14ac:dyDescent="0.2">
      <c r="A187" s="150"/>
      <c r="B187" s="150" t="s">
        <v>377</v>
      </c>
      <c r="C187" s="151" t="s">
        <v>56</v>
      </c>
      <c r="D187" s="152">
        <v>60521.8</v>
      </c>
      <c r="E187" s="152">
        <v>60521.8</v>
      </c>
      <c r="F187" s="152">
        <v>60175.79</v>
      </c>
      <c r="G187" s="152">
        <v>99.428288649709685</v>
      </c>
    </row>
    <row r="188" spans="1:7" s="26" customFormat="1" ht="14.25" x14ac:dyDescent="0.2">
      <c r="A188" s="153"/>
      <c r="B188" s="153" t="s">
        <v>422</v>
      </c>
      <c r="C188" s="154" t="s">
        <v>57</v>
      </c>
      <c r="D188" s="155">
        <v>0</v>
      </c>
      <c r="E188" s="155">
        <v>0</v>
      </c>
      <c r="F188" s="155">
        <v>2184.5100000000002</v>
      </c>
      <c r="G188" s="155">
        <v>0</v>
      </c>
    </row>
    <row r="189" spans="1:7" s="26" customFormat="1" ht="14.25" x14ac:dyDescent="0.2">
      <c r="A189" s="153"/>
      <c r="B189" s="153" t="s">
        <v>398</v>
      </c>
      <c r="C189" s="154" t="s">
        <v>58</v>
      </c>
      <c r="D189" s="155">
        <v>0</v>
      </c>
      <c r="E189" s="155">
        <v>0</v>
      </c>
      <c r="F189" s="155">
        <v>27463.63</v>
      </c>
      <c r="G189" s="155">
        <v>0</v>
      </c>
    </row>
    <row r="190" spans="1:7" s="26" customFormat="1" ht="14.25" x14ac:dyDescent="0.2">
      <c r="A190" s="153"/>
      <c r="B190" s="153" t="s">
        <v>423</v>
      </c>
      <c r="C190" s="154" t="s">
        <v>60</v>
      </c>
      <c r="D190" s="155">
        <v>0</v>
      </c>
      <c r="E190" s="155">
        <v>0</v>
      </c>
      <c r="F190" s="155">
        <v>12565.83</v>
      </c>
      <c r="G190" s="155">
        <v>0</v>
      </c>
    </row>
    <row r="191" spans="1:7" s="26" customFormat="1" ht="14.25" x14ac:dyDescent="0.2">
      <c r="A191" s="153"/>
      <c r="B191" s="153" t="s">
        <v>379</v>
      </c>
      <c r="C191" s="154" t="s">
        <v>62</v>
      </c>
      <c r="D191" s="155">
        <v>0</v>
      </c>
      <c r="E191" s="155">
        <v>0</v>
      </c>
      <c r="F191" s="155">
        <v>14923.58</v>
      </c>
      <c r="G191" s="155">
        <v>0</v>
      </c>
    </row>
    <row r="192" spans="1:7" s="26" customFormat="1" ht="14.25" x14ac:dyDescent="0.2">
      <c r="A192" s="153"/>
      <c r="B192" s="153" t="s">
        <v>435</v>
      </c>
      <c r="C192" s="154" t="s">
        <v>63</v>
      </c>
      <c r="D192" s="155">
        <v>0</v>
      </c>
      <c r="E192" s="155">
        <v>0</v>
      </c>
      <c r="F192" s="155">
        <v>0</v>
      </c>
      <c r="G192" s="155">
        <v>0</v>
      </c>
    </row>
    <row r="193" spans="1:7" s="26" customFormat="1" ht="14.25" x14ac:dyDescent="0.2">
      <c r="A193" s="153"/>
      <c r="B193" s="153" t="s">
        <v>399</v>
      </c>
      <c r="C193" s="154" t="s">
        <v>64</v>
      </c>
      <c r="D193" s="155">
        <v>0</v>
      </c>
      <c r="E193" s="155">
        <v>0</v>
      </c>
      <c r="F193" s="155">
        <v>3038.24</v>
      </c>
      <c r="G193" s="155">
        <v>0</v>
      </c>
    </row>
    <row r="194" spans="1:7" s="26" customFormat="1" ht="15" x14ac:dyDescent="0.2">
      <c r="A194" s="150"/>
      <c r="B194" s="150" t="s">
        <v>309</v>
      </c>
      <c r="C194" s="151" t="s">
        <v>65</v>
      </c>
      <c r="D194" s="152">
        <v>1028.0999999999999</v>
      </c>
      <c r="E194" s="152">
        <v>1028.0999999999999</v>
      </c>
      <c r="F194" s="152">
        <v>1028.0999999999999</v>
      </c>
      <c r="G194" s="152">
        <v>100</v>
      </c>
    </row>
    <row r="195" spans="1:7" s="26" customFormat="1" ht="14.25" x14ac:dyDescent="0.2">
      <c r="A195" s="153"/>
      <c r="B195" s="153" t="s">
        <v>310</v>
      </c>
      <c r="C195" s="154" t="s">
        <v>68</v>
      </c>
      <c r="D195" s="155">
        <v>0</v>
      </c>
      <c r="E195" s="155">
        <v>0</v>
      </c>
      <c r="F195" s="155">
        <v>1028.0999999999999</v>
      </c>
      <c r="G195" s="155">
        <v>0</v>
      </c>
    </row>
    <row r="196" spans="1:7" s="26" customFormat="1" ht="15" x14ac:dyDescent="0.2">
      <c r="A196" s="150"/>
      <c r="B196" s="150" t="s">
        <v>425</v>
      </c>
      <c r="C196" s="151" t="s">
        <v>70</v>
      </c>
      <c r="D196" s="152">
        <v>1500</v>
      </c>
      <c r="E196" s="152">
        <v>1500</v>
      </c>
      <c r="F196" s="152">
        <v>1500</v>
      </c>
      <c r="G196" s="152">
        <v>100</v>
      </c>
    </row>
    <row r="197" spans="1:7" s="26" customFormat="1" ht="15" x14ac:dyDescent="0.2">
      <c r="A197" s="150"/>
      <c r="B197" s="150" t="s">
        <v>426</v>
      </c>
      <c r="C197" s="151" t="s">
        <v>72</v>
      </c>
      <c r="D197" s="152">
        <v>1500</v>
      </c>
      <c r="E197" s="152">
        <v>1500</v>
      </c>
      <c r="F197" s="152">
        <v>1500</v>
      </c>
      <c r="G197" s="152">
        <v>100</v>
      </c>
    </row>
    <row r="198" spans="1:7" s="26" customFormat="1" ht="14.25" x14ac:dyDescent="0.2">
      <c r="A198" s="153"/>
      <c r="B198" s="153" t="s">
        <v>427</v>
      </c>
      <c r="C198" s="154" t="s">
        <v>73</v>
      </c>
      <c r="D198" s="155">
        <v>0</v>
      </c>
      <c r="E198" s="155">
        <v>0</v>
      </c>
      <c r="F198" s="155">
        <v>1500</v>
      </c>
      <c r="G198" s="155">
        <v>0</v>
      </c>
    </row>
    <row r="199" spans="1:7" s="26" customFormat="1" ht="15" x14ac:dyDescent="0.2">
      <c r="A199" s="150"/>
      <c r="B199" s="150" t="s">
        <v>404</v>
      </c>
      <c r="C199" s="151" t="s">
        <v>97</v>
      </c>
      <c r="D199" s="152">
        <v>59346.25</v>
      </c>
      <c r="E199" s="152">
        <v>59346.25</v>
      </c>
      <c r="F199" s="152">
        <v>60430.68</v>
      </c>
      <c r="G199" s="152">
        <v>101.82729321566232</v>
      </c>
    </row>
    <row r="200" spans="1:7" s="26" customFormat="1" ht="30" x14ac:dyDescent="0.2">
      <c r="A200" s="150"/>
      <c r="B200" s="150" t="s">
        <v>405</v>
      </c>
      <c r="C200" s="151" t="s">
        <v>101</v>
      </c>
      <c r="D200" s="152">
        <v>59346.25</v>
      </c>
      <c r="E200" s="152">
        <v>59346.25</v>
      </c>
      <c r="F200" s="152">
        <v>60430.68</v>
      </c>
      <c r="G200" s="152">
        <v>101.82729321566232</v>
      </c>
    </row>
    <row r="201" spans="1:7" s="26" customFormat="1" ht="15" x14ac:dyDescent="0.2">
      <c r="A201" s="150"/>
      <c r="B201" s="150" t="s">
        <v>406</v>
      </c>
      <c r="C201" s="151" t="s">
        <v>105</v>
      </c>
      <c r="D201" s="152">
        <v>17346.25</v>
      </c>
      <c r="E201" s="152">
        <v>17346.25</v>
      </c>
      <c r="F201" s="152">
        <v>17376.25</v>
      </c>
      <c r="G201" s="152">
        <v>100.17294804352525</v>
      </c>
    </row>
    <row r="202" spans="1:7" s="26" customFormat="1" ht="14.25" x14ac:dyDescent="0.2">
      <c r="A202" s="153"/>
      <c r="B202" s="153" t="s">
        <v>428</v>
      </c>
      <c r="C202" s="154" t="s">
        <v>106</v>
      </c>
      <c r="D202" s="155">
        <v>0</v>
      </c>
      <c r="E202" s="155">
        <v>0</v>
      </c>
      <c r="F202" s="155">
        <v>17376.25</v>
      </c>
      <c r="G202" s="155">
        <v>0</v>
      </c>
    </row>
    <row r="203" spans="1:7" s="26" customFormat="1" ht="30" x14ac:dyDescent="0.2">
      <c r="A203" s="150"/>
      <c r="B203" s="150" t="s">
        <v>429</v>
      </c>
      <c r="C203" s="151" t="s">
        <v>107</v>
      </c>
      <c r="D203" s="152">
        <v>40000</v>
      </c>
      <c r="E203" s="152">
        <v>40000</v>
      </c>
      <c r="F203" s="152">
        <v>41054.43</v>
      </c>
      <c r="G203" s="152">
        <v>102.63607500000001</v>
      </c>
    </row>
    <row r="204" spans="1:7" s="26" customFormat="1" ht="14.25" x14ac:dyDescent="0.2">
      <c r="A204" s="153"/>
      <c r="B204" s="153" t="s">
        <v>430</v>
      </c>
      <c r="C204" s="154" t="s">
        <v>431</v>
      </c>
      <c r="D204" s="155">
        <v>0</v>
      </c>
      <c r="E204" s="155">
        <v>0</v>
      </c>
      <c r="F204" s="155">
        <v>41054.43</v>
      </c>
      <c r="G204" s="155">
        <v>0</v>
      </c>
    </row>
    <row r="205" spans="1:7" s="26" customFormat="1" ht="15" x14ac:dyDescent="0.2">
      <c r="A205" s="150"/>
      <c r="B205" s="150" t="s">
        <v>612</v>
      </c>
      <c r="C205" s="151" t="s">
        <v>109</v>
      </c>
      <c r="D205" s="152">
        <v>2000</v>
      </c>
      <c r="E205" s="152">
        <v>2000</v>
      </c>
      <c r="F205" s="152">
        <v>2000</v>
      </c>
      <c r="G205" s="152">
        <v>100</v>
      </c>
    </row>
    <row r="206" spans="1:7" s="26" customFormat="1" ht="14.25" x14ac:dyDescent="0.2">
      <c r="A206" s="153"/>
      <c r="B206" s="153" t="s">
        <v>651</v>
      </c>
      <c r="C206" s="154" t="s">
        <v>150</v>
      </c>
      <c r="D206" s="155">
        <v>0</v>
      </c>
      <c r="E206" s="155">
        <v>0</v>
      </c>
      <c r="F206" s="155">
        <v>2000</v>
      </c>
      <c r="G206" s="155">
        <v>0</v>
      </c>
    </row>
    <row r="207" spans="1:7" s="26" customFormat="1" ht="30" x14ac:dyDescent="0.2">
      <c r="A207" s="148" t="s">
        <v>432</v>
      </c>
      <c r="B207" s="169" t="s">
        <v>754</v>
      </c>
      <c r="C207" s="168"/>
      <c r="D207" s="149">
        <v>67269.679999999993</v>
      </c>
      <c r="E207" s="149">
        <v>67269.679999999993</v>
      </c>
      <c r="F207" s="149">
        <v>56284.63</v>
      </c>
      <c r="G207" s="149">
        <v>83.670131922732494</v>
      </c>
    </row>
    <row r="208" spans="1:7" s="26" customFormat="1" ht="15" x14ac:dyDescent="0.2">
      <c r="A208" s="150"/>
      <c r="B208" s="150" t="s">
        <v>307</v>
      </c>
      <c r="C208" s="151" t="s">
        <v>38</v>
      </c>
      <c r="D208" s="152">
        <v>66769.679999999993</v>
      </c>
      <c r="E208" s="152">
        <v>66769.679999999993</v>
      </c>
      <c r="F208" s="152">
        <v>55784.63</v>
      </c>
      <c r="G208" s="152">
        <v>83.547846867021079</v>
      </c>
    </row>
    <row r="209" spans="1:7" s="26" customFormat="1" ht="15" x14ac:dyDescent="0.2">
      <c r="A209" s="150"/>
      <c r="B209" s="150" t="s">
        <v>360</v>
      </c>
      <c r="C209" s="151" t="s">
        <v>39</v>
      </c>
      <c r="D209" s="152">
        <v>5158.9399999999996</v>
      </c>
      <c r="E209" s="152">
        <v>5158.9399999999996</v>
      </c>
      <c r="F209" s="152">
        <v>5158.68</v>
      </c>
      <c r="G209" s="152">
        <v>99.994960205003352</v>
      </c>
    </row>
    <row r="210" spans="1:7" s="26" customFormat="1" ht="15" x14ac:dyDescent="0.2">
      <c r="A210" s="150"/>
      <c r="B210" s="150" t="s">
        <v>361</v>
      </c>
      <c r="C210" s="151" t="s">
        <v>362</v>
      </c>
      <c r="D210" s="152">
        <v>4428.28</v>
      </c>
      <c r="E210" s="152">
        <v>4428.28</v>
      </c>
      <c r="F210" s="152">
        <v>4428.0200000000004</v>
      </c>
      <c r="G210" s="152">
        <v>99.994128645885084</v>
      </c>
    </row>
    <row r="211" spans="1:7" s="26" customFormat="1" ht="14.25" x14ac:dyDescent="0.2">
      <c r="A211" s="153"/>
      <c r="B211" s="153" t="s">
        <v>363</v>
      </c>
      <c r="C211" s="154" t="s">
        <v>41</v>
      </c>
      <c r="D211" s="155">
        <v>0</v>
      </c>
      <c r="E211" s="155">
        <v>0</v>
      </c>
      <c r="F211" s="155">
        <v>4428.0200000000004</v>
      </c>
      <c r="G211" s="155">
        <v>0</v>
      </c>
    </row>
    <row r="212" spans="1:7" s="26" customFormat="1" ht="15" x14ac:dyDescent="0.2">
      <c r="A212" s="150"/>
      <c r="B212" s="150" t="s">
        <v>364</v>
      </c>
      <c r="C212" s="151" t="s">
        <v>42</v>
      </c>
      <c r="D212" s="152">
        <v>0</v>
      </c>
      <c r="E212" s="152">
        <v>0</v>
      </c>
      <c r="F212" s="152">
        <v>0</v>
      </c>
      <c r="G212" s="152">
        <v>0</v>
      </c>
    </row>
    <row r="213" spans="1:7" s="26" customFormat="1" ht="14.25" x14ac:dyDescent="0.2">
      <c r="A213" s="153"/>
      <c r="B213" s="153" t="s">
        <v>365</v>
      </c>
      <c r="C213" s="154" t="s">
        <v>42</v>
      </c>
      <c r="D213" s="155">
        <v>0</v>
      </c>
      <c r="E213" s="155">
        <v>0</v>
      </c>
      <c r="F213" s="155">
        <v>0</v>
      </c>
      <c r="G213" s="155">
        <v>0</v>
      </c>
    </row>
    <row r="214" spans="1:7" s="26" customFormat="1" ht="15" x14ac:dyDescent="0.2">
      <c r="A214" s="150"/>
      <c r="B214" s="150" t="s">
        <v>366</v>
      </c>
      <c r="C214" s="151" t="s">
        <v>43</v>
      </c>
      <c r="D214" s="152">
        <v>730.66</v>
      </c>
      <c r="E214" s="152">
        <v>730.66</v>
      </c>
      <c r="F214" s="152">
        <v>730.66</v>
      </c>
      <c r="G214" s="152">
        <v>100</v>
      </c>
    </row>
    <row r="215" spans="1:7" s="26" customFormat="1" ht="14.25" x14ac:dyDescent="0.2">
      <c r="A215" s="153"/>
      <c r="B215" s="153" t="s">
        <v>367</v>
      </c>
      <c r="C215" s="154" t="s">
        <v>368</v>
      </c>
      <c r="D215" s="155">
        <v>0</v>
      </c>
      <c r="E215" s="155">
        <v>0</v>
      </c>
      <c r="F215" s="155">
        <v>730.66</v>
      </c>
      <c r="G215" s="155">
        <v>0</v>
      </c>
    </row>
    <row r="216" spans="1:7" s="26" customFormat="1" ht="15" x14ac:dyDescent="0.2">
      <c r="A216" s="150"/>
      <c r="B216" s="150" t="s">
        <v>308</v>
      </c>
      <c r="C216" s="151" t="s">
        <v>46</v>
      </c>
      <c r="D216" s="152">
        <v>61110.74</v>
      </c>
      <c r="E216" s="152">
        <v>61110.74</v>
      </c>
      <c r="F216" s="152">
        <v>49795.31</v>
      </c>
      <c r="G216" s="152">
        <v>81.483729373920198</v>
      </c>
    </row>
    <row r="217" spans="1:7" s="26" customFormat="1" ht="15" x14ac:dyDescent="0.2">
      <c r="A217" s="150"/>
      <c r="B217" s="150" t="s">
        <v>371</v>
      </c>
      <c r="C217" s="151" t="s">
        <v>47</v>
      </c>
      <c r="D217" s="152">
        <v>2020</v>
      </c>
      <c r="E217" s="152">
        <v>2020</v>
      </c>
      <c r="F217" s="152">
        <v>340</v>
      </c>
      <c r="G217" s="152">
        <v>16.831683168316832</v>
      </c>
    </row>
    <row r="218" spans="1:7" s="26" customFormat="1" ht="14.25" x14ac:dyDescent="0.2">
      <c r="A218" s="153"/>
      <c r="B218" s="153" t="s">
        <v>372</v>
      </c>
      <c r="C218" s="154" t="s">
        <v>48</v>
      </c>
      <c r="D218" s="155">
        <v>0</v>
      </c>
      <c r="E218" s="155">
        <v>0</v>
      </c>
      <c r="F218" s="155">
        <v>340</v>
      </c>
      <c r="G218" s="155">
        <v>0</v>
      </c>
    </row>
    <row r="219" spans="1:7" s="26" customFormat="1" ht="15" x14ac:dyDescent="0.2">
      <c r="A219" s="150"/>
      <c r="B219" s="150" t="s">
        <v>418</v>
      </c>
      <c r="C219" s="151" t="s">
        <v>51</v>
      </c>
      <c r="D219" s="152">
        <v>17643.39</v>
      </c>
      <c r="E219" s="152">
        <v>17643.39</v>
      </c>
      <c r="F219" s="152">
        <v>9686.98</v>
      </c>
      <c r="G219" s="152">
        <v>54.904301270900888</v>
      </c>
    </row>
    <row r="220" spans="1:7" s="26" customFormat="1" ht="14.25" x14ac:dyDescent="0.2">
      <c r="A220" s="153"/>
      <c r="B220" s="153" t="s">
        <v>419</v>
      </c>
      <c r="C220" s="154" t="s">
        <v>52</v>
      </c>
      <c r="D220" s="155">
        <v>0</v>
      </c>
      <c r="E220" s="155">
        <v>0</v>
      </c>
      <c r="F220" s="155">
        <v>2250.25</v>
      </c>
      <c r="G220" s="155">
        <v>0</v>
      </c>
    </row>
    <row r="221" spans="1:7" s="26" customFormat="1" ht="14.25" x14ac:dyDescent="0.2">
      <c r="A221" s="153"/>
      <c r="B221" s="153" t="s">
        <v>420</v>
      </c>
      <c r="C221" s="154" t="s">
        <v>53</v>
      </c>
      <c r="D221" s="155">
        <v>0</v>
      </c>
      <c r="E221" s="155">
        <v>0</v>
      </c>
      <c r="F221" s="155">
        <v>338.24</v>
      </c>
      <c r="G221" s="155">
        <v>0</v>
      </c>
    </row>
    <row r="222" spans="1:7" s="26" customFormat="1" ht="14.25" x14ac:dyDescent="0.2">
      <c r="A222" s="153"/>
      <c r="B222" s="153" t="s">
        <v>433</v>
      </c>
      <c r="C222" s="154" t="s">
        <v>54</v>
      </c>
      <c r="D222" s="155">
        <v>0</v>
      </c>
      <c r="E222" s="155">
        <v>0</v>
      </c>
      <c r="F222" s="155">
        <v>0</v>
      </c>
      <c r="G222" s="155">
        <v>0</v>
      </c>
    </row>
    <row r="223" spans="1:7" s="26" customFormat="1" ht="14.25" x14ac:dyDescent="0.2">
      <c r="A223" s="153"/>
      <c r="B223" s="153" t="s">
        <v>421</v>
      </c>
      <c r="C223" s="154" t="s">
        <v>55</v>
      </c>
      <c r="D223" s="155">
        <v>0</v>
      </c>
      <c r="E223" s="155">
        <v>0</v>
      </c>
      <c r="F223" s="155">
        <v>7098.49</v>
      </c>
      <c r="G223" s="155">
        <v>0</v>
      </c>
    </row>
    <row r="224" spans="1:7" s="26" customFormat="1" ht="15" x14ac:dyDescent="0.2">
      <c r="A224" s="150"/>
      <c r="B224" s="150" t="s">
        <v>377</v>
      </c>
      <c r="C224" s="151" t="s">
        <v>56</v>
      </c>
      <c r="D224" s="152">
        <v>36903.15</v>
      </c>
      <c r="E224" s="152">
        <v>36903.15</v>
      </c>
      <c r="F224" s="152">
        <v>35228.79</v>
      </c>
      <c r="G224" s="152">
        <v>95.462826344092576</v>
      </c>
    </row>
    <row r="225" spans="1:7" s="26" customFormat="1" ht="14.25" x14ac:dyDescent="0.2">
      <c r="A225" s="153"/>
      <c r="B225" s="153" t="s">
        <v>422</v>
      </c>
      <c r="C225" s="154" t="s">
        <v>57</v>
      </c>
      <c r="D225" s="155">
        <v>0</v>
      </c>
      <c r="E225" s="155">
        <v>0</v>
      </c>
      <c r="F225" s="155">
        <v>751.1</v>
      </c>
      <c r="G225" s="155">
        <v>0</v>
      </c>
    </row>
    <row r="226" spans="1:7" s="26" customFormat="1" ht="14.25" x14ac:dyDescent="0.2">
      <c r="A226" s="153"/>
      <c r="B226" s="153" t="s">
        <v>398</v>
      </c>
      <c r="C226" s="154" t="s">
        <v>58</v>
      </c>
      <c r="D226" s="155">
        <v>0</v>
      </c>
      <c r="E226" s="155">
        <v>0</v>
      </c>
      <c r="F226" s="155">
        <v>0</v>
      </c>
      <c r="G226" s="155">
        <v>0</v>
      </c>
    </row>
    <row r="227" spans="1:7" s="26" customFormat="1" ht="14.25" x14ac:dyDescent="0.2">
      <c r="A227" s="153"/>
      <c r="B227" s="153" t="s">
        <v>378</v>
      </c>
      <c r="C227" s="154" t="s">
        <v>59</v>
      </c>
      <c r="D227" s="155">
        <v>0</v>
      </c>
      <c r="E227" s="155">
        <v>0</v>
      </c>
      <c r="F227" s="155">
        <v>1480</v>
      </c>
      <c r="G227" s="155">
        <v>0</v>
      </c>
    </row>
    <row r="228" spans="1:7" s="26" customFormat="1" ht="14.25" x14ac:dyDescent="0.2">
      <c r="A228" s="153"/>
      <c r="B228" s="153" t="s">
        <v>423</v>
      </c>
      <c r="C228" s="154" t="s">
        <v>60</v>
      </c>
      <c r="D228" s="155">
        <v>0</v>
      </c>
      <c r="E228" s="155">
        <v>0</v>
      </c>
      <c r="F228" s="155">
        <v>3511.33</v>
      </c>
      <c r="G228" s="155">
        <v>0</v>
      </c>
    </row>
    <row r="229" spans="1:7" s="26" customFormat="1" ht="14.25" x14ac:dyDescent="0.2">
      <c r="A229" s="153"/>
      <c r="B229" s="153" t="s">
        <v>379</v>
      </c>
      <c r="C229" s="154" t="s">
        <v>62</v>
      </c>
      <c r="D229" s="155">
        <v>0</v>
      </c>
      <c r="E229" s="155">
        <v>0</v>
      </c>
      <c r="F229" s="155">
        <v>7596.45</v>
      </c>
      <c r="G229" s="155">
        <v>0</v>
      </c>
    </row>
    <row r="230" spans="1:7" s="26" customFormat="1" ht="14.25" x14ac:dyDescent="0.2">
      <c r="A230" s="153"/>
      <c r="B230" s="153" t="s">
        <v>435</v>
      </c>
      <c r="C230" s="154" t="s">
        <v>63</v>
      </c>
      <c r="D230" s="155">
        <v>0</v>
      </c>
      <c r="E230" s="155">
        <v>0</v>
      </c>
      <c r="F230" s="155">
        <v>19999.919999999998</v>
      </c>
      <c r="G230" s="155">
        <v>0</v>
      </c>
    </row>
    <row r="231" spans="1:7" s="26" customFormat="1" ht="14.25" x14ac:dyDescent="0.2">
      <c r="A231" s="153"/>
      <c r="B231" s="153" t="s">
        <v>399</v>
      </c>
      <c r="C231" s="154" t="s">
        <v>64</v>
      </c>
      <c r="D231" s="155">
        <v>0</v>
      </c>
      <c r="E231" s="155">
        <v>0</v>
      </c>
      <c r="F231" s="155">
        <v>1889.99</v>
      </c>
      <c r="G231" s="155">
        <v>0</v>
      </c>
    </row>
    <row r="232" spans="1:7" s="26" customFormat="1" ht="15" x14ac:dyDescent="0.2">
      <c r="A232" s="150"/>
      <c r="B232" s="150" t="s">
        <v>309</v>
      </c>
      <c r="C232" s="151" t="s">
        <v>65</v>
      </c>
      <c r="D232" s="152">
        <v>4544.2</v>
      </c>
      <c r="E232" s="152">
        <v>4544.2</v>
      </c>
      <c r="F232" s="152">
        <v>4539.54</v>
      </c>
      <c r="G232" s="152">
        <v>99.897451696668284</v>
      </c>
    </row>
    <row r="233" spans="1:7" s="26" customFormat="1" ht="14.25" x14ac:dyDescent="0.2">
      <c r="A233" s="153"/>
      <c r="B233" s="153" t="s">
        <v>400</v>
      </c>
      <c r="C233" s="154" t="s">
        <v>67</v>
      </c>
      <c r="D233" s="155">
        <v>0</v>
      </c>
      <c r="E233" s="155">
        <v>0</v>
      </c>
      <c r="F233" s="155">
        <v>3948.94</v>
      </c>
      <c r="G233" s="155">
        <v>0</v>
      </c>
    </row>
    <row r="234" spans="1:7" s="26" customFormat="1" ht="14.25" x14ac:dyDescent="0.2">
      <c r="A234" s="153"/>
      <c r="B234" s="153" t="s">
        <v>310</v>
      </c>
      <c r="C234" s="154" t="s">
        <v>68</v>
      </c>
      <c r="D234" s="155">
        <v>0</v>
      </c>
      <c r="E234" s="155">
        <v>0</v>
      </c>
      <c r="F234" s="155">
        <v>490.6</v>
      </c>
      <c r="G234" s="155">
        <v>0</v>
      </c>
    </row>
    <row r="235" spans="1:7" s="26" customFormat="1" ht="14.25" x14ac:dyDescent="0.2">
      <c r="A235" s="153"/>
      <c r="B235" s="153" t="s">
        <v>311</v>
      </c>
      <c r="C235" s="154" t="s">
        <v>169</v>
      </c>
      <c r="D235" s="155">
        <v>0</v>
      </c>
      <c r="E235" s="155">
        <v>0</v>
      </c>
      <c r="F235" s="155">
        <v>100</v>
      </c>
      <c r="G235" s="155">
        <v>0</v>
      </c>
    </row>
    <row r="236" spans="1:7" s="26" customFormat="1" ht="15" x14ac:dyDescent="0.2">
      <c r="A236" s="150"/>
      <c r="B236" s="150" t="s">
        <v>425</v>
      </c>
      <c r="C236" s="151" t="s">
        <v>70</v>
      </c>
      <c r="D236" s="152">
        <v>500</v>
      </c>
      <c r="E236" s="152">
        <v>500</v>
      </c>
      <c r="F236" s="152">
        <v>830.64</v>
      </c>
      <c r="G236" s="152">
        <v>166.12799999999999</v>
      </c>
    </row>
    <row r="237" spans="1:7" s="26" customFormat="1" ht="15" x14ac:dyDescent="0.2">
      <c r="A237" s="150"/>
      <c r="B237" s="150" t="s">
        <v>426</v>
      </c>
      <c r="C237" s="151" t="s">
        <v>72</v>
      </c>
      <c r="D237" s="152">
        <v>500</v>
      </c>
      <c r="E237" s="152">
        <v>500</v>
      </c>
      <c r="F237" s="152">
        <v>830.64</v>
      </c>
      <c r="G237" s="152">
        <v>166.12799999999999</v>
      </c>
    </row>
    <row r="238" spans="1:7" s="26" customFormat="1" ht="14.25" x14ac:dyDescent="0.2">
      <c r="A238" s="153"/>
      <c r="B238" s="153" t="s">
        <v>427</v>
      </c>
      <c r="C238" s="154" t="s">
        <v>73</v>
      </c>
      <c r="D238" s="155">
        <v>0</v>
      </c>
      <c r="E238" s="155">
        <v>0</v>
      </c>
      <c r="F238" s="155">
        <v>830.64</v>
      </c>
      <c r="G238" s="155">
        <v>0</v>
      </c>
    </row>
    <row r="239" spans="1:7" s="26" customFormat="1" ht="15" x14ac:dyDescent="0.2">
      <c r="A239" s="150"/>
      <c r="B239" s="150" t="s">
        <v>404</v>
      </c>
      <c r="C239" s="151" t="s">
        <v>97</v>
      </c>
      <c r="D239" s="152">
        <v>500</v>
      </c>
      <c r="E239" s="152">
        <v>500</v>
      </c>
      <c r="F239" s="152">
        <v>500</v>
      </c>
      <c r="G239" s="152">
        <v>100</v>
      </c>
    </row>
    <row r="240" spans="1:7" s="26" customFormat="1" ht="30" x14ac:dyDescent="0.2">
      <c r="A240" s="150"/>
      <c r="B240" s="150" t="s">
        <v>405</v>
      </c>
      <c r="C240" s="151" t="s">
        <v>101</v>
      </c>
      <c r="D240" s="152">
        <v>500</v>
      </c>
      <c r="E240" s="152">
        <v>500</v>
      </c>
      <c r="F240" s="152">
        <v>500</v>
      </c>
      <c r="G240" s="152">
        <v>100</v>
      </c>
    </row>
    <row r="241" spans="1:7" s="26" customFormat="1" ht="15" x14ac:dyDescent="0.2">
      <c r="A241" s="150"/>
      <c r="B241" s="150" t="s">
        <v>406</v>
      </c>
      <c r="C241" s="151" t="s">
        <v>105</v>
      </c>
      <c r="D241" s="152">
        <v>500</v>
      </c>
      <c r="E241" s="152">
        <v>500</v>
      </c>
      <c r="F241" s="152">
        <v>500</v>
      </c>
      <c r="G241" s="152">
        <v>100</v>
      </c>
    </row>
    <row r="242" spans="1:7" s="26" customFormat="1" ht="14.25" x14ac:dyDescent="0.2">
      <c r="A242" s="153"/>
      <c r="B242" s="153" t="s">
        <v>428</v>
      </c>
      <c r="C242" s="154" t="s">
        <v>106</v>
      </c>
      <c r="D242" s="155">
        <v>0</v>
      </c>
      <c r="E242" s="155">
        <v>0</v>
      </c>
      <c r="F242" s="155">
        <v>500</v>
      </c>
      <c r="G242" s="155">
        <v>0</v>
      </c>
    </row>
    <row r="243" spans="1:7" s="26" customFormat="1" ht="30" x14ac:dyDescent="0.2">
      <c r="A243" s="148" t="s">
        <v>436</v>
      </c>
      <c r="B243" s="169" t="s">
        <v>437</v>
      </c>
      <c r="C243" s="168"/>
      <c r="D243" s="149">
        <v>74000</v>
      </c>
      <c r="E243" s="149">
        <v>74000</v>
      </c>
      <c r="F243" s="149">
        <v>74000</v>
      </c>
      <c r="G243" s="149">
        <v>100</v>
      </c>
    </row>
    <row r="244" spans="1:7" s="26" customFormat="1" ht="15" x14ac:dyDescent="0.2">
      <c r="A244" s="150"/>
      <c r="B244" s="150" t="s">
        <v>307</v>
      </c>
      <c r="C244" s="151" t="s">
        <v>38</v>
      </c>
      <c r="D244" s="152">
        <v>13000</v>
      </c>
      <c r="E244" s="152">
        <v>13000</v>
      </c>
      <c r="F244" s="152">
        <v>13000</v>
      </c>
      <c r="G244" s="152">
        <v>100</v>
      </c>
    </row>
    <row r="245" spans="1:7" s="26" customFormat="1" ht="15" x14ac:dyDescent="0.2">
      <c r="A245" s="150"/>
      <c r="B245" s="150" t="s">
        <v>308</v>
      </c>
      <c r="C245" s="151" t="s">
        <v>46</v>
      </c>
      <c r="D245" s="152">
        <v>13000</v>
      </c>
      <c r="E245" s="152">
        <v>13000</v>
      </c>
      <c r="F245" s="152">
        <v>13000</v>
      </c>
      <c r="G245" s="152">
        <v>100</v>
      </c>
    </row>
    <row r="246" spans="1:7" s="26" customFormat="1" ht="15" x14ac:dyDescent="0.2">
      <c r="A246" s="150"/>
      <c r="B246" s="150" t="s">
        <v>418</v>
      </c>
      <c r="C246" s="151" t="s">
        <v>51</v>
      </c>
      <c r="D246" s="152">
        <v>865.41</v>
      </c>
      <c r="E246" s="152">
        <v>865.41</v>
      </c>
      <c r="F246" s="152">
        <v>865.41</v>
      </c>
      <c r="G246" s="152">
        <v>100</v>
      </c>
    </row>
    <row r="247" spans="1:7" s="26" customFormat="1" ht="14.25" x14ac:dyDescent="0.2">
      <c r="A247" s="153"/>
      <c r="B247" s="153" t="s">
        <v>419</v>
      </c>
      <c r="C247" s="154" t="s">
        <v>52</v>
      </c>
      <c r="D247" s="155">
        <v>0</v>
      </c>
      <c r="E247" s="155">
        <v>0</v>
      </c>
      <c r="F247" s="155">
        <v>266.41000000000003</v>
      </c>
      <c r="G247" s="155">
        <v>0</v>
      </c>
    </row>
    <row r="248" spans="1:7" s="26" customFormat="1" ht="14.25" x14ac:dyDescent="0.2">
      <c r="A248" s="153"/>
      <c r="B248" s="153" t="s">
        <v>421</v>
      </c>
      <c r="C248" s="154" t="s">
        <v>55</v>
      </c>
      <c r="D248" s="155">
        <v>0</v>
      </c>
      <c r="E248" s="155">
        <v>0</v>
      </c>
      <c r="F248" s="155">
        <v>599</v>
      </c>
      <c r="G248" s="155">
        <v>0</v>
      </c>
    </row>
    <row r="249" spans="1:7" s="26" customFormat="1" ht="15" x14ac:dyDescent="0.2">
      <c r="A249" s="150"/>
      <c r="B249" s="150" t="s">
        <v>377</v>
      </c>
      <c r="C249" s="151" t="s">
        <v>56</v>
      </c>
      <c r="D249" s="152">
        <v>12134.59</v>
      </c>
      <c r="E249" s="152">
        <v>12134.59</v>
      </c>
      <c r="F249" s="152">
        <v>12134.59</v>
      </c>
      <c r="G249" s="152">
        <v>100</v>
      </c>
    </row>
    <row r="250" spans="1:7" s="26" customFormat="1" ht="14.25" x14ac:dyDescent="0.2">
      <c r="A250" s="153"/>
      <c r="B250" s="153" t="s">
        <v>379</v>
      </c>
      <c r="C250" s="154" t="s">
        <v>62</v>
      </c>
      <c r="D250" s="155">
        <v>0</v>
      </c>
      <c r="E250" s="155">
        <v>0</v>
      </c>
      <c r="F250" s="155">
        <v>4134.59</v>
      </c>
      <c r="G250" s="155">
        <v>0</v>
      </c>
    </row>
    <row r="251" spans="1:7" s="26" customFormat="1" ht="14.25" x14ac:dyDescent="0.2">
      <c r="A251" s="153"/>
      <c r="B251" s="153" t="s">
        <v>399</v>
      </c>
      <c r="C251" s="154" t="s">
        <v>64</v>
      </c>
      <c r="D251" s="155">
        <v>0</v>
      </c>
      <c r="E251" s="155">
        <v>0</v>
      </c>
      <c r="F251" s="155">
        <v>8000</v>
      </c>
      <c r="G251" s="155">
        <v>0</v>
      </c>
    </row>
    <row r="252" spans="1:7" s="26" customFormat="1" ht="15" x14ac:dyDescent="0.2">
      <c r="A252" s="150"/>
      <c r="B252" s="150" t="s">
        <v>404</v>
      </c>
      <c r="C252" s="151" t="s">
        <v>97</v>
      </c>
      <c r="D252" s="152">
        <v>61000</v>
      </c>
      <c r="E252" s="152">
        <v>61000</v>
      </c>
      <c r="F252" s="152">
        <v>61000</v>
      </c>
      <c r="G252" s="152">
        <v>100</v>
      </c>
    </row>
    <row r="253" spans="1:7" s="26" customFormat="1" ht="30" x14ac:dyDescent="0.2">
      <c r="A253" s="150"/>
      <c r="B253" s="150" t="s">
        <v>405</v>
      </c>
      <c r="C253" s="151" t="s">
        <v>101</v>
      </c>
      <c r="D253" s="152">
        <v>61000</v>
      </c>
      <c r="E253" s="152">
        <v>61000</v>
      </c>
      <c r="F253" s="152">
        <v>61000</v>
      </c>
      <c r="G253" s="152">
        <v>100</v>
      </c>
    </row>
    <row r="254" spans="1:7" s="26" customFormat="1" ht="15" x14ac:dyDescent="0.2">
      <c r="A254" s="150"/>
      <c r="B254" s="150" t="s">
        <v>406</v>
      </c>
      <c r="C254" s="151" t="s">
        <v>105</v>
      </c>
      <c r="D254" s="152">
        <v>9000</v>
      </c>
      <c r="E254" s="152">
        <v>9000</v>
      </c>
      <c r="F254" s="152">
        <v>9000</v>
      </c>
      <c r="G254" s="152">
        <v>100</v>
      </c>
    </row>
    <row r="255" spans="1:7" s="26" customFormat="1" ht="14.25" x14ac:dyDescent="0.2">
      <c r="A255" s="153"/>
      <c r="B255" s="153" t="s">
        <v>428</v>
      </c>
      <c r="C255" s="154" t="s">
        <v>106</v>
      </c>
      <c r="D255" s="155">
        <v>0</v>
      </c>
      <c r="E255" s="155">
        <v>0</v>
      </c>
      <c r="F255" s="155">
        <v>9000</v>
      </c>
      <c r="G255" s="155">
        <v>0</v>
      </c>
    </row>
    <row r="256" spans="1:7" s="26" customFormat="1" ht="30" x14ac:dyDescent="0.2">
      <c r="A256" s="150"/>
      <c r="B256" s="150" t="s">
        <v>429</v>
      </c>
      <c r="C256" s="151" t="s">
        <v>107</v>
      </c>
      <c r="D256" s="152">
        <v>50000</v>
      </c>
      <c r="E256" s="152">
        <v>50000</v>
      </c>
      <c r="F256" s="152">
        <v>50000</v>
      </c>
      <c r="G256" s="152">
        <v>100</v>
      </c>
    </row>
    <row r="257" spans="1:7" s="26" customFormat="1" ht="14.25" x14ac:dyDescent="0.2">
      <c r="A257" s="153"/>
      <c r="B257" s="153" t="s">
        <v>430</v>
      </c>
      <c r="C257" s="154" t="s">
        <v>431</v>
      </c>
      <c r="D257" s="155">
        <v>0</v>
      </c>
      <c r="E257" s="155">
        <v>0</v>
      </c>
      <c r="F257" s="155">
        <v>50000</v>
      </c>
      <c r="G257" s="155">
        <v>0</v>
      </c>
    </row>
    <row r="258" spans="1:7" s="26" customFormat="1" ht="15" x14ac:dyDescent="0.2">
      <c r="A258" s="150"/>
      <c r="B258" s="150" t="s">
        <v>612</v>
      </c>
      <c r="C258" s="151" t="s">
        <v>109</v>
      </c>
      <c r="D258" s="152">
        <v>2000</v>
      </c>
      <c r="E258" s="152">
        <v>2000</v>
      </c>
      <c r="F258" s="152">
        <v>2000</v>
      </c>
      <c r="G258" s="152">
        <v>100</v>
      </c>
    </row>
    <row r="259" spans="1:7" s="26" customFormat="1" ht="14.25" x14ac:dyDescent="0.2">
      <c r="A259" s="153"/>
      <c r="B259" s="153" t="s">
        <v>651</v>
      </c>
      <c r="C259" s="154" t="s">
        <v>150</v>
      </c>
      <c r="D259" s="155">
        <v>0</v>
      </c>
      <c r="E259" s="155">
        <v>0</v>
      </c>
      <c r="F259" s="155">
        <v>2000</v>
      </c>
      <c r="G259" s="155">
        <v>0</v>
      </c>
    </row>
    <row r="260" spans="1:7" s="26" customFormat="1" ht="45" x14ac:dyDescent="0.2">
      <c r="A260" s="146" t="s">
        <v>438</v>
      </c>
      <c r="B260" s="167" t="s">
        <v>439</v>
      </c>
      <c r="C260" s="168"/>
      <c r="D260" s="147">
        <v>0</v>
      </c>
      <c r="E260" s="147">
        <v>0</v>
      </c>
      <c r="F260" s="147">
        <v>0</v>
      </c>
      <c r="G260" s="147">
        <v>0</v>
      </c>
    </row>
    <row r="261" spans="1:7" s="26" customFormat="1" ht="30" x14ac:dyDescent="0.2">
      <c r="A261" s="148" t="s">
        <v>348</v>
      </c>
      <c r="B261" s="169" t="s">
        <v>4</v>
      </c>
      <c r="C261" s="168"/>
      <c r="D261" s="149">
        <v>0</v>
      </c>
      <c r="E261" s="149">
        <v>0</v>
      </c>
      <c r="F261" s="149">
        <v>0</v>
      </c>
      <c r="G261" s="149">
        <v>0</v>
      </c>
    </row>
    <row r="262" spans="1:7" s="26" customFormat="1" ht="15" x14ac:dyDescent="0.2">
      <c r="A262" s="150"/>
      <c r="B262" s="150" t="s">
        <v>307</v>
      </c>
      <c r="C262" s="151" t="s">
        <v>38</v>
      </c>
      <c r="D262" s="152">
        <v>0</v>
      </c>
      <c r="E262" s="152">
        <v>0</v>
      </c>
      <c r="F262" s="152">
        <v>0</v>
      </c>
      <c r="G262" s="152">
        <v>0</v>
      </c>
    </row>
    <row r="263" spans="1:7" s="26" customFormat="1" ht="15" x14ac:dyDescent="0.2">
      <c r="A263" s="150"/>
      <c r="B263" s="150" t="s">
        <v>308</v>
      </c>
      <c r="C263" s="151" t="s">
        <v>46</v>
      </c>
      <c r="D263" s="152">
        <v>0</v>
      </c>
      <c r="E263" s="152">
        <v>0</v>
      </c>
      <c r="F263" s="152">
        <v>0</v>
      </c>
      <c r="G263" s="152">
        <v>0</v>
      </c>
    </row>
    <row r="264" spans="1:7" s="26" customFormat="1" ht="15" x14ac:dyDescent="0.2">
      <c r="A264" s="150"/>
      <c r="B264" s="150" t="s">
        <v>309</v>
      </c>
      <c r="C264" s="151" t="s">
        <v>65</v>
      </c>
      <c r="D264" s="152">
        <v>0</v>
      </c>
      <c r="E264" s="152">
        <v>0</v>
      </c>
      <c r="F264" s="152">
        <v>0</v>
      </c>
      <c r="G264" s="152">
        <v>0</v>
      </c>
    </row>
    <row r="265" spans="1:7" s="26" customFormat="1" ht="14.25" x14ac:dyDescent="0.2">
      <c r="A265" s="153"/>
      <c r="B265" s="153" t="s">
        <v>312</v>
      </c>
      <c r="C265" s="154" t="s">
        <v>65</v>
      </c>
      <c r="D265" s="155">
        <v>0</v>
      </c>
      <c r="E265" s="155">
        <v>0</v>
      </c>
      <c r="F265" s="155">
        <v>0</v>
      </c>
      <c r="G265" s="155">
        <v>0</v>
      </c>
    </row>
    <row r="266" spans="1:7" s="26" customFormat="1" ht="45" x14ac:dyDescent="0.2">
      <c r="A266" s="146" t="s">
        <v>440</v>
      </c>
      <c r="B266" s="167" t="s">
        <v>441</v>
      </c>
      <c r="C266" s="168"/>
      <c r="D266" s="147">
        <v>120000</v>
      </c>
      <c r="E266" s="147">
        <v>120000</v>
      </c>
      <c r="F266" s="147">
        <v>98129.17</v>
      </c>
      <c r="G266" s="147">
        <v>81.774308333333337</v>
      </c>
    </row>
    <row r="267" spans="1:7" s="26" customFormat="1" ht="30" x14ac:dyDescent="0.2">
      <c r="A267" s="148" t="s">
        <v>348</v>
      </c>
      <c r="B267" s="169" t="s">
        <v>4</v>
      </c>
      <c r="C267" s="168"/>
      <c r="D267" s="149">
        <v>120000</v>
      </c>
      <c r="E267" s="149">
        <v>120000</v>
      </c>
      <c r="F267" s="149">
        <v>98129.17</v>
      </c>
      <c r="G267" s="149">
        <v>81.774308333333337</v>
      </c>
    </row>
    <row r="268" spans="1:7" s="26" customFormat="1" ht="15" x14ac:dyDescent="0.2">
      <c r="A268" s="150"/>
      <c r="B268" s="150" t="s">
        <v>307</v>
      </c>
      <c r="C268" s="151" t="s">
        <v>38</v>
      </c>
      <c r="D268" s="152">
        <v>120000</v>
      </c>
      <c r="E268" s="152">
        <v>120000</v>
      </c>
      <c r="F268" s="152">
        <v>98129.17</v>
      </c>
      <c r="G268" s="152">
        <v>81.774308333333337</v>
      </c>
    </row>
    <row r="269" spans="1:7" s="26" customFormat="1" ht="15" x14ac:dyDescent="0.2">
      <c r="A269" s="150"/>
      <c r="B269" s="150" t="s">
        <v>308</v>
      </c>
      <c r="C269" s="151" t="s">
        <v>46</v>
      </c>
      <c r="D269" s="152">
        <v>120000</v>
      </c>
      <c r="E269" s="152">
        <v>120000</v>
      </c>
      <c r="F269" s="152">
        <v>98129.17</v>
      </c>
      <c r="G269" s="152">
        <v>81.774308333333337</v>
      </c>
    </row>
    <row r="270" spans="1:7" s="26" customFormat="1" ht="15" x14ac:dyDescent="0.2">
      <c r="A270" s="150"/>
      <c r="B270" s="150" t="s">
        <v>309</v>
      </c>
      <c r="C270" s="151" t="s">
        <v>65</v>
      </c>
      <c r="D270" s="152">
        <v>120000</v>
      </c>
      <c r="E270" s="152">
        <v>120000</v>
      </c>
      <c r="F270" s="152">
        <v>98129.17</v>
      </c>
      <c r="G270" s="152">
        <v>81.774308333333337</v>
      </c>
    </row>
    <row r="271" spans="1:7" s="26" customFormat="1" ht="14.25" x14ac:dyDescent="0.2">
      <c r="A271" s="153"/>
      <c r="B271" s="153" t="s">
        <v>312</v>
      </c>
      <c r="C271" s="154" t="s">
        <v>65</v>
      </c>
      <c r="D271" s="155">
        <v>0</v>
      </c>
      <c r="E271" s="155">
        <v>0</v>
      </c>
      <c r="F271" s="155">
        <v>98129.17</v>
      </c>
      <c r="G271" s="155">
        <v>0</v>
      </c>
    </row>
    <row r="272" spans="1:7" s="26" customFormat="1" ht="45" x14ac:dyDescent="0.2">
      <c r="A272" s="146" t="s">
        <v>442</v>
      </c>
      <c r="B272" s="167" t="s">
        <v>443</v>
      </c>
      <c r="C272" s="168"/>
      <c r="D272" s="147">
        <v>175000</v>
      </c>
      <c r="E272" s="147">
        <v>175000</v>
      </c>
      <c r="F272" s="147">
        <v>174312.5</v>
      </c>
      <c r="G272" s="147">
        <v>99.607142857142861</v>
      </c>
    </row>
    <row r="273" spans="1:7" s="26" customFormat="1" ht="30" x14ac:dyDescent="0.2">
      <c r="A273" s="148" t="s">
        <v>348</v>
      </c>
      <c r="B273" s="169" t="s">
        <v>4</v>
      </c>
      <c r="C273" s="168"/>
      <c r="D273" s="149">
        <v>175000</v>
      </c>
      <c r="E273" s="149">
        <v>175000</v>
      </c>
      <c r="F273" s="149">
        <v>174312.5</v>
      </c>
      <c r="G273" s="149">
        <v>99.607142857142861</v>
      </c>
    </row>
    <row r="274" spans="1:7" s="26" customFormat="1" ht="15" x14ac:dyDescent="0.2">
      <c r="A274" s="150"/>
      <c r="B274" s="150" t="s">
        <v>307</v>
      </c>
      <c r="C274" s="151" t="s">
        <v>38</v>
      </c>
      <c r="D274" s="152">
        <v>175000</v>
      </c>
      <c r="E274" s="152">
        <v>175000</v>
      </c>
      <c r="F274" s="152">
        <v>174312.5</v>
      </c>
      <c r="G274" s="152">
        <v>99.607142857142861</v>
      </c>
    </row>
    <row r="275" spans="1:7" s="26" customFormat="1" ht="15" x14ac:dyDescent="0.2">
      <c r="A275" s="150"/>
      <c r="B275" s="150" t="s">
        <v>308</v>
      </c>
      <c r="C275" s="151" t="s">
        <v>46</v>
      </c>
      <c r="D275" s="152">
        <v>175000</v>
      </c>
      <c r="E275" s="152">
        <v>175000</v>
      </c>
      <c r="F275" s="152">
        <v>174312.5</v>
      </c>
      <c r="G275" s="152">
        <v>99.607142857142861</v>
      </c>
    </row>
    <row r="276" spans="1:7" s="26" customFormat="1" ht="15" x14ac:dyDescent="0.2">
      <c r="A276" s="150"/>
      <c r="B276" s="150" t="s">
        <v>309</v>
      </c>
      <c r="C276" s="151" t="s">
        <v>65</v>
      </c>
      <c r="D276" s="152">
        <v>175000</v>
      </c>
      <c r="E276" s="152">
        <v>175000</v>
      </c>
      <c r="F276" s="152">
        <v>174312.5</v>
      </c>
      <c r="G276" s="152">
        <v>99.607142857142861</v>
      </c>
    </row>
    <row r="277" spans="1:7" s="26" customFormat="1" ht="14.25" x14ac:dyDescent="0.2">
      <c r="A277" s="153"/>
      <c r="B277" s="153" t="s">
        <v>312</v>
      </c>
      <c r="C277" s="154" t="s">
        <v>65</v>
      </c>
      <c r="D277" s="155">
        <v>0</v>
      </c>
      <c r="E277" s="155">
        <v>0</v>
      </c>
      <c r="F277" s="155">
        <v>174312.5</v>
      </c>
      <c r="G277" s="155">
        <v>0</v>
      </c>
    </row>
    <row r="278" spans="1:7" s="26" customFormat="1" ht="45" x14ac:dyDescent="0.2">
      <c r="A278" s="146" t="s">
        <v>444</v>
      </c>
      <c r="B278" s="167" t="s">
        <v>445</v>
      </c>
      <c r="C278" s="168"/>
      <c r="D278" s="147">
        <v>100000</v>
      </c>
      <c r="E278" s="147">
        <v>100000</v>
      </c>
      <c r="F278" s="147">
        <v>52526.69</v>
      </c>
      <c r="G278" s="147">
        <v>52.526690000000002</v>
      </c>
    </row>
    <row r="279" spans="1:7" s="26" customFormat="1" ht="30" x14ac:dyDescent="0.2">
      <c r="A279" s="148" t="s">
        <v>348</v>
      </c>
      <c r="B279" s="169" t="s">
        <v>4</v>
      </c>
      <c r="C279" s="168"/>
      <c r="D279" s="149">
        <v>100000</v>
      </c>
      <c r="E279" s="149">
        <v>100000</v>
      </c>
      <c r="F279" s="149">
        <v>52526.69</v>
      </c>
      <c r="G279" s="149">
        <v>52.526690000000002</v>
      </c>
    </row>
    <row r="280" spans="1:7" s="26" customFormat="1" ht="15" x14ac:dyDescent="0.2">
      <c r="A280" s="150"/>
      <c r="B280" s="150" t="s">
        <v>307</v>
      </c>
      <c r="C280" s="151" t="s">
        <v>38</v>
      </c>
      <c r="D280" s="152">
        <v>49615</v>
      </c>
      <c r="E280" s="152">
        <v>49615</v>
      </c>
      <c r="F280" s="152">
        <v>33076.699999999997</v>
      </c>
      <c r="G280" s="152">
        <v>66.666733850650004</v>
      </c>
    </row>
    <row r="281" spans="1:7" s="26" customFormat="1" ht="15" x14ac:dyDescent="0.2">
      <c r="A281" s="150"/>
      <c r="B281" s="150" t="s">
        <v>308</v>
      </c>
      <c r="C281" s="151" t="s">
        <v>46</v>
      </c>
      <c r="D281" s="152">
        <v>49615</v>
      </c>
      <c r="E281" s="152">
        <v>49615</v>
      </c>
      <c r="F281" s="152">
        <v>33076.699999999997</v>
      </c>
      <c r="G281" s="152">
        <v>66.666733850650004</v>
      </c>
    </row>
    <row r="282" spans="1:7" s="26" customFormat="1" ht="15" x14ac:dyDescent="0.2">
      <c r="A282" s="150"/>
      <c r="B282" s="150" t="s">
        <v>377</v>
      </c>
      <c r="C282" s="151" t="s">
        <v>56</v>
      </c>
      <c r="D282" s="152">
        <v>49615</v>
      </c>
      <c r="E282" s="152">
        <v>49615</v>
      </c>
      <c r="F282" s="152">
        <v>33076.699999999997</v>
      </c>
      <c r="G282" s="152">
        <v>66.666733850650004</v>
      </c>
    </row>
    <row r="283" spans="1:7" s="26" customFormat="1" ht="14.25" x14ac:dyDescent="0.2">
      <c r="A283" s="153"/>
      <c r="B283" s="153" t="s">
        <v>379</v>
      </c>
      <c r="C283" s="154" t="s">
        <v>62</v>
      </c>
      <c r="D283" s="155">
        <v>0</v>
      </c>
      <c r="E283" s="155">
        <v>0</v>
      </c>
      <c r="F283" s="155">
        <v>33076.699999999997</v>
      </c>
      <c r="G283" s="155">
        <v>0</v>
      </c>
    </row>
    <row r="284" spans="1:7" s="26" customFormat="1" ht="15" x14ac:dyDescent="0.2">
      <c r="A284" s="150"/>
      <c r="B284" s="150" t="s">
        <v>404</v>
      </c>
      <c r="C284" s="151" t="s">
        <v>97</v>
      </c>
      <c r="D284" s="152">
        <v>50385</v>
      </c>
      <c r="E284" s="152">
        <v>50385</v>
      </c>
      <c r="F284" s="152">
        <v>19449.990000000002</v>
      </c>
      <c r="G284" s="152">
        <v>38.602738910389995</v>
      </c>
    </row>
    <row r="285" spans="1:7" s="26" customFormat="1" ht="30" x14ac:dyDescent="0.2">
      <c r="A285" s="150"/>
      <c r="B285" s="150" t="s">
        <v>446</v>
      </c>
      <c r="C285" s="151" t="s">
        <v>156</v>
      </c>
      <c r="D285" s="152">
        <v>50385</v>
      </c>
      <c r="E285" s="152">
        <v>50385</v>
      </c>
      <c r="F285" s="152">
        <v>19449.990000000002</v>
      </c>
      <c r="G285" s="152">
        <v>38.602738910389995</v>
      </c>
    </row>
    <row r="286" spans="1:7" s="26" customFormat="1" ht="15" x14ac:dyDescent="0.2">
      <c r="A286" s="150"/>
      <c r="B286" s="150" t="s">
        <v>447</v>
      </c>
      <c r="C286" s="151" t="s">
        <v>157</v>
      </c>
      <c r="D286" s="152">
        <v>50385</v>
      </c>
      <c r="E286" s="152">
        <v>50385</v>
      </c>
      <c r="F286" s="152">
        <v>19449.990000000002</v>
      </c>
      <c r="G286" s="152">
        <v>38.602738910389995</v>
      </c>
    </row>
    <row r="287" spans="1:7" s="26" customFormat="1" ht="14.25" x14ac:dyDescent="0.2">
      <c r="A287" s="153"/>
      <c r="B287" s="153" t="s">
        <v>448</v>
      </c>
      <c r="C287" s="154" t="s">
        <v>157</v>
      </c>
      <c r="D287" s="155">
        <v>0</v>
      </c>
      <c r="E287" s="155">
        <v>0</v>
      </c>
      <c r="F287" s="155">
        <v>19449.990000000002</v>
      </c>
      <c r="G287" s="155">
        <v>0</v>
      </c>
    </row>
    <row r="288" spans="1:7" s="26" customFormat="1" ht="30" x14ac:dyDescent="0.2">
      <c r="A288" s="148" t="s">
        <v>449</v>
      </c>
      <c r="B288" s="169" t="s">
        <v>450</v>
      </c>
      <c r="C288" s="168"/>
      <c r="D288" s="149">
        <v>0</v>
      </c>
      <c r="E288" s="149">
        <v>0</v>
      </c>
      <c r="F288" s="149">
        <v>0</v>
      </c>
      <c r="G288" s="149">
        <v>0</v>
      </c>
    </row>
    <row r="289" spans="1:7" s="26" customFormat="1" ht="15" x14ac:dyDescent="0.2">
      <c r="A289" s="150"/>
      <c r="B289" s="150" t="s">
        <v>404</v>
      </c>
      <c r="C289" s="151" t="s">
        <v>97</v>
      </c>
      <c r="D289" s="152">
        <v>0</v>
      </c>
      <c r="E289" s="152">
        <v>0</v>
      </c>
      <c r="F289" s="152">
        <v>0</v>
      </c>
      <c r="G289" s="152">
        <v>0</v>
      </c>
    </row>
    <row r="290" spans="1:7" s="26" customFormat="1" ht="30" x14ac:dyDescent="0.2">
      <c r="A290" s="150"/>
      <c r="B290" s="150" t="s">
        <v>446</v>
      </c>
      <c r="C290" s="151" t="s">
        <v>156</v>
      </c>
      <c r="D290" s="152">
        <v>0</v>
      </c>
      <c r="E290" s="152">
        <v>0</v>
      </c>
      <c r="F290" s="152">
        <v>0</v>
      </c>
      <c r="G290" s="152">
        <v>0</v>
      </c>
    </row>
    <row r="291" spans="1:7" s="26" customFormat="1" ht="15" x14ac:dyDescent="0.2">
      <c r="A291" s="150"/>
      <c r="B291" s="150" t="s">
        <v>447</v>
      </c>
      <c r="C291" s="151" t="s">
        <v>157</v>
      </c>
      <c r="D291" s="152">
        <v>0</v>
      </c>
      <c r="E291" s="152">
        <v>0</v>
      </c>
      <c r="F291" s="152">
        <v>0</v>
      </c>
      <c r="G291" s="152">
        <v>0</v>
      </c>
    </row>
    <row r="292" spans="1:7" s="26" customFormat="1" ht="14.25" x14ac:dyDescent="0.2">
      <c r="A292" s="153"/>
      <c r="B292" s="153" t="s">
        <v>448</v>
      </c>
      <c r="C292" s="154" t="s">
        <v>157</v>
      </c>
      <c r="D292" s="155">
        <v>0</v>
      </c>
      <c r="E292" s="155">
        <v>0</v>
      </c>
      <c r="F292" s="155">
        <v>0</v>
      </c>
      <c r="G292" s="155">
        <v>0</v>
      </c>
    </row>
    <row r="293" spans="1:7" s="26" customFormat="1" ht="45" x14ac:dyDescent="0.2">
      <c r="A293" s="146" t="s">
        <v>451</v>
      </c>
      <c r="B293" s="167" t="s">
        <v>452</v>
      </c>
      <c r="C293" s="168"/>
      <c r="D293" s="147">
        <v>150000</v>
      </c>
      <c r="E293" s="147">
        <v>150000</v>
      </c>
      <c r="F293" s="147">
        <v>150000</v>
      </c>
      <c r="G293" s="147">
        <v>100</v>
      </c>
    </row>
    <row r="294" spans="1:7" s="26" customFormat="1" ht="30" x14ac:dyDescent="0.2">
      <c r="A294" s="148" t="s">
        <v>348</v>
      </c>
      <c r="B294" s="169" t="s">
        <v>4</v>
      </c>
      <c r="C294" s="168"/>
      <c r="D294" s="149">
        <v>150000</v>
      </c>
      <c r="E294" s="149">
        <v>150000</v>
      </c>
      <c r="F294" s="149">
        <v>150000</v>
      </c>
      <c r="G294" s="149">
        <v>100</v>
      </c>
    </row>
    <row r="295" spans="1:7" s="26" customFormat="1" ht="15" x14ac:dyDescent="0.2">
      <c r="A295" s="150"/>
      <c r="B295" s="150" t="s">
        <v>404</v>
      </c>
      <c r="C295" s="151" t="s">
        <v>97</v>
      </c>
      <c r="D295" s="152">
        <v>150000</v>
      </c>
      <c r="E295" s="152">
        <v>150000</v>
      </c>
      <c r="F295" s="152">
        <v>150000</v>
      </c>
      <c r="G295" s="152">
        <v>100</v>
      </c>
    </row>
    <row r="296" spans="1:7" s="26" customFormat="1" ht="30" x14ac:dyDescent="0.2">
      <c r="A296" s="150"/>
      <c r="B296" s="150" t="s">
        <v>453</v>
      </c>
      <c r="C296" s="151" t="s">
        <v>184</v>
      </c>
      <c r="D296" s="152">
        <v>150000</v>
      </c>
      <c r="E296" s="152">
        <v>150000</v>
      </c>
      <c r="F296" s="152">
        <v>150000</v>
      </c>
      <c r="G296" s="152">
        <v>100</v>
      </c>
    </row>
    <row r="297" spans="1:7" s="26" customFormat="1" ht="15" x14ac:dyDescent="0.2">
      <c r="A297" s="150"/>
      <c r="B297" s="150" t="s">
        <v>454</v>
      </c>
      <c r="C297" s="151" t="s">
        <v>185</v>
      </c>
      <c r="D297" s="152">
        <v>150000</v>
      </c>
      <c r="E297" s="152">
        <v>150000</v>
      </c>
      <c r="F297" s="152">
        <v>150000</v>
      </c>
      <c r="G297" s="152">
        <v>100</v>
      </c>
    </row>
    <row r="298" spans="1:7" s="26" customFormat="1" ht="14.25" x14ac:dyDescent="0.2">
      <c r="A298" s="153"/>
      <c r="B298" s="153" t="s">
        <v>455</v>
      </c>
      <c r="C298" s="154" t="s">
        <v>186</v>
      </c>
      <c r="D298" s="155">
        <v>0</v>
      </c>
      <c r="E298" s="155">
        <v>0</v>
      </c>
      <c r="F298" s="155">
        <v>150000</v>
      </c>
      <c r="G298" s="155">
        <v>0</v>
      </c>
    </row>
    <row r="299" spans="1:7" s="26" customFormat="1" ht="45" x14ac:dyDescent="0.2">
      <c r="A299" s="146" t="s">
        <v>742</v>
      </c>
      <c r="B299" s="167" t="s">
        <v>743</v>
      </c>
      <c r="C299" s="168"/>
      <c r="D299" s="147">
        <v>0</v>
      </c>
      <c r="E299" s="147">
        <v>0</v>
      </c>
      <c r="F299" s="147">
        <v>0</v>
      </c>
      <c r="G299" s="147">
        <v>0</v>
      </c>
    </row>
    <row r="300" spans="1:7" s="26" customFormat="1" ht="30" x14ac:dyDescent="0.2">
      <c r="A300" s="148" t="s">
        <v>348</v>
      </c>
      <c r="B300" s="169" t="s">
        <v>4</v>
      </c>
      <c r="C300" s="168"/>
      <c r="D300" s="149">
        <v>0</v>
      </c>
      <c r="E300" s="149">
        <v>0</v>
      </c>
      <c r="F300" s="149">
        <v>0</v>
      </c>
      <c r="G300" s="149">
        <v>0</v>
      </c>
    </row>
    <row r="301" spans="1:7" s="26" customFormat="1" ht="15" x14ac:dyDescent="0.2">
      <c r="A301" s="150"/>
      <c r="B301" s="150" t="s">
        <v>307</v>
      </c>
      <c r="C301" s="151" t="s">
        <v>38</v>
      </c>
      <c r="D301" s="152">
        <v>0</v>
      </c>
      <c r="E301" s="152">
        <v>0</v>
      </c>
      <c r="F301" s="152">
        <v>0</v>
      </c>
      <c r="G301" s="152">
        <v>0</v>
      </c>
    </row>
    <row r="302" spans="1:7" s="26" customFormat="1" ht="15" x14ac:dyDescent="0.2">
      <c r="A302" s="150"/>
      <c r="B302" s="150" t="s">
        <v>308</v>
      </c>
      <c r="C302" s="151" t="s">
        <v>46</v>
      </c>
      <c r="D302" s="152">
        <v>0</v>
      </c>
      <c r="E302" s="152">
        <v>0</v>
      </c>
      <c r="F302" s="152">
        <v>0</v>
      </c>
      <c r="G302" s="152">
        <v>0</v>
      </c>
    </row>
    <row r="303" spans="1:7" s="26" customFormat="1" ht="15" x14ac:dyDescent="0.2">
      <c r="A303" s="150"/>
      <c r="B303" s="150" t="s">
        <v>377</v>
      </c>
      <c r="C303" s="151" t="s">
        <v>56</v>
      </c>
      <c r="D303" s="152">
        <v>0</v>
      </c>
      <c r="E303" s="152">
        <v>0</v>
      </c>
      <c r="F303" s="152">
        <v>0</v>
      </c>
      <c r="G303" s="152">
        <v>0</v>
      </c>
    </row>
    <row r="304" spans="1:7" s="26" customFormat="1" ht="14.25" x14ac:dyDescent="0.2">
      <c r="A304" s="153"/>
      <c r="B304" s="153" t="s">
        <v>379</v>
      </c>
      <c r="C304" s="154" t="s">
        <v>62</v>
      </c>
      <c r="D304" s="155">
        <v>0</v>
      </c>
      <c r="E304" s="155">
        <v>0</v>
      </c>
      <c r="F304" s="155">
        <v>0</v>
      </c>
      <c r="G304" s="155">
        <v>0</v>
      </c>
    </row>
    <row r="305" spans="1:7" s="26" customFormat="1" ht="30" x14ac:dyDescent="0.2">
      <c r="A305" s="148" t="s">
        <v>449</v>
      </c>
      <c r="B305" s="169" t="s">
        <v>450</v>
      </c>
      <c r="C305" s="168"/>
      <c r="D305" s="149">
        <v>0</v>
      </c>
      <c r="E305" s="149">
        <v>0</v>
      </c>
      <c r="F305" s="149">
        <v>0</v>
      </c>
      <c r="G305" s="149">
        <v>0</v>
      </c>
    </row>
    <row r="306" spans="1:7" s="26" customFormat="1" ht="15" x14ac:dyDescent="0.2">
      <c r="A306" s="150"/>
      <c r="B306" s="150" t="s">
        <v>307</v>
      </c>
      <c r="C306" s="151" t="s">
        <v>38</v>
      </c>
      <c r="D306" s="152">
        <v>0</v>
      </c>
      <c r="E306" s="152">
        <v>0</v>
      </c>
      <c r="F306" s="152">
        <v>0</v>
      </c>
      <c r="G306" s="152">
        <v>0</v>
      </c>
    </row>
    <row r="307" spans="1:7" s="26" customFormat="1" ht="15" x14ac:dyDescent="0.2">
      <c r="A307" s="150"/>
      <c r="B307" s="150" t="s">
        <v>308</v>
      </c>
      <c r="C307" s="151" t="s">
        <v>46</v>
      </c>
      <c r="D307" s="152">
        <v>0</v>
      </c>
      <c r="E307" s="152">
        <v>0</v>
      </c>
      <c r="F307" s="152">
        <v>0</v>
      </c>
      <c r="G307" s="152">
        <v>0</v>
      </c>
    </row>
    <row r="308" spans="1:7" s="26" customFormat="1" ht="15" x14ac:dyDescent="0.2">
      <c r="A308" s="150"/>
      <c r="B308" s="150" t="s">
        <v>377</v>
      </c>
      <c r="C308" s="151" t="s">
        <v>56</v>
      </c>
      <c r="D308" s="152">
        <v>0</v>
      </c>
      <c r="E308" s="152">
        <v>0</v>
      </c>
      <c r="F308" s="152">
        <v>0</v>
      </c>
      <c r="G308" s="152">
        <v>0</v>
      </c>
    </row>
    <row r="309" spans="1:7" s="26" customFormat="1" ht="14.25" x14ac:dyDescent="0.2">
      <c r="A309" s="153"/>
      <c r="B309" s="153" t="s">
        <v>379</v>
      </c>
      <c r="C309" s="154" t="s">
        <v>62</v>
      </c>
      <c r="D309" s="155">
        <v>0</v>
      </c>
      <c r="E309" s="155">
        <v>0</v>
      </c>
      <c r="F309" s="155">
        <v>0</v>
      </c>
      <c r="G309" s="155">
        <v>0</v>
      </c>
    </row>
    <row r="310" spans="1:7" s="26" customFormat="1" ht="14.25" x14ac:dyDescent="0.2">
      <c r="A310" s="153"/>
      <c r="B310" s="153" t="s">
        <v>399</v>
      </c>
      <c r="C310" s="154" t="s">
        <v>64</v>
      </c>
      <c r="D310" s="155">
        <v>0</v>
      </c>
      <c r="E310" s="155">
        <v>0</v>
      </c>
      <c r="F310" s="155">
        <v>0</v>
      </c>
      <c r="G310" s="155">
        <v>0</v>
      </c>
    </row>
    <row r="311" spans="1:7" s="26" customFormat="1" ht="30" x14ac:dyDescent="0.2">
      <c r="A311" s="142" t="s">
        <v>456</v>
      </c>
      <c r="B311" s="171" t="s">
        <v>457</v>
      </c>
      <c r="C311" s="168"/>
      <c r="D311" s="143">
        <v>1430375</v>
      </c>
      <c r="E311" s="143">
        <v>1430375</v>
      </c>
      <c r="F311" s="143">
        <v>1321328.8999999999</v>
      </c>
      <c r="G311" s="143">
        <v>92.376397797780299</v>
      </c>
    </row>
    <row r="312" spans="1:7" s="26" customFormat="1" ht="30" x14ac:dyDescent="0.2">
      <c r="A312" s="144" t="s">
        <v>458</v>
      </c>
      <c r="B312" s="172" t="s">
        <v>459</v>
      </c>
      <c r="C312" s="168"/>
      <c r="D312" s="145">
        <v>1430375</v>
      </c>
      <c r="E312" s="145">
        <v>1430375</v>
      </c>
      <c r="F312" s="145">
        <v>1321328.8999999999</v>
      </c>
      <c r="G312" s="145">
        <v>92.376397797780299</v>
      </c>
    </row>
    <row r="313" spans="1:7" s="26" customFormat="1" ht="45" x14ac:dyDescent="0.2">
      <c r="A313" s="146" t="s">
        <v>460</v>
      </c>
      <c r="B313" s="167" t="s">
        <v>461</v>
      </c>
      <c r="C313" s="168"/>
      <c r="D313" s="147">
        <v>893500</v>
      </c>
      <c r="E313" s="147">
        <v>893500</v>
      </c>
      <c r="F313" s="147">
        <v>833135.05</v>
      </c>
      <c r="G313" s="147">
        <v>93.243989927252372</v>
      </c>
    </row>
    <row r="314" spans="1:7" s="26" customFormat="1" ht="30" x14ac:dyDescent="0.2">
      <c r="A314" s="148" t="s">
        <v>348</v>
      </c>
      <c r="B314" s="169" t="s">
        <v>4</v>
      </c>
      <c r="C314" s="168"/>
      <c r="D314" s="149">
        <v>843500</v>
      </c>
      <c r="E314" s="149">
        <v>843500</v>
      </c>
      <c r="F314" s="149">
        <v>783135.05</v>
      </c>
      <c r="G314" s="149">
        <v>92.84351511558981</v>
      </c>
    </row>
    <row r="315" spans="1:7" s="26" customFormat="1" ht="15" x14ac:dyDescent="0.2">
      <c r="A315" s="150"/>
      <c r="B315" s="150" t="s">
        <v>307</v>
      </c>
      <c r="C315" s="151" t="s">
        <v>38</v>
      </c>
      <c r="D315" s="152">
        <v>843500</v>
      </c>
      <c r="E315" s="152">
        <v>843500</v>
      </c>
      <c r="F315" s="152">
        <v>783135.05</v>
      </c>
      <c r="G315" s="152">
        <v>92.84351511558981</v>
      </c>
    </row>
    <row r="316" spans="1:7" s="26" customFormat="1" ht="30" x14ac:dyDescent="0.2">
      <c r="A316" s="150"/>
      <c r="B316" s="150" t="s">
        <v>462</v>
      </c>
      <c r="C316" s="151" t="s">
        <v>463</v>
      </c>
      <c r="D316" s="152">
        <v>10000</v>
      </c>
      <c r="E316" s="152">
        <v>10000</v>
      </c>
      <c r="F316" s="152">
        <v>5631.25</v>
      </c>
      <c r="G316" s="152">
        <v>56.3125</v>
      </c>
    </row>
    <row r="317" spans="1:7" s="26" customFormat="1" ht="15" x14ac:dyDescent="0.2">
      <c r="A317" s="150"/>
      <c r="B317" s="150" t="s">
        <v>464</v>
      </c>
      <c r="C317" s="151" t="s">
        <v>465</v>
      </c>
      <c r="D317" s="152">
        <v>10000</v>
      </c>
      <c r="E317" s="152">
        <v>10000</v>
      </c>
      <c r="F317" s="152">
        <v>5631.25</v>
      </c>
      <c r="G317" s="152">
        <v>56.3125</v>
      </c>
    </row>
    <row r="318" spans="1:7" s="26" customFormat="1" ht="14.25" x14ac:dyDescent="0.2">
      <c r="A318" s="153"/>
      <c r="B318" s="153" t="s">
        <v>466</v>
      </c>
      <c r="C318" s="154" t="s">
        <v>467</v>
      </c>
      <c r="D318" s="155">
        <v>0</v>
      </c>
      <c r="E318" s="155">
        <v>0</v>
      </c>
      <c r="F318" s="155">
        <v>5631.25</v>
      </c>
      <c r="G318" s="155">
        <v>0</v>
      </c>
    </row>
    <row r="319" spans="1:7" s="26" customFormat="1" ht="15" x14ac:dyDescent="0.2">
      <c r="A319" s="150"/>
      <c r="B319" s="150" t="s">
        <v>313</v>
      </c>
      <c r="C319" s="151" t="s">
        <v>87</v>
      </c>
      <c r="D319" s="152">
        <v>833500</v>
      </c>
      <c r="E319" s="152">
        <v>833500</v>
      </c>
      <c r="F319" s="152">
        <v>777503.8</v>
      </c>
      <c r="G319" s="152">
        <v>93.281799640071981</v>
      </c>
    </row>
    <row r="320" spans="1:7" s="26" customFormat="1" ht="15" x14ac:dyDescent="0.2">
      <c r="A320" s="150"/>
      <c r="B320" s="150" t="s">
        <v>318</v>
      </c>
      <c r="C320" s="151" t="s">
        <v>88</v>
      </c>
      <c r="D320" s="152">
        <v>833500</v>
      </c>
      <c r="E320" s="152">
        <v>833500</v>
      </c>
      <c r="F320" s="152">
        <v>777503.8</v>
      </c>
      <c r="G320" s="152">
        <v>93.281799640071981</v>
      </c>
    </row>
    <row r="321" spans="1:7" s="26" customFormat="1" ht="14.25" x14ac:dyDescent="0.2">
      <c r="A321" s="153"/>
      <c r="B321" s="153" t="s">
        <v>319</v>
      </c>
      <c r="C321" s="154" t="s">
        <v>89</v>
      </c>
      <c r="D321" s="155">
        <v>0</v>
      </c>
      <c r="E321" s="155">
        <v>0</v>
      </c>
      <c r="F321" s="155">
        <v>777503.8</v>
      </c>
      <c r="G321" s="155">
        <v>0</v>
      </c>
    </row>
    <row r="322" spans="1:7" s="26" customFormat="1" ht="30" x14ac:dyDescent="0.2">
      <c r="A322" s="148" t="s">
        <v>449</v>
      </c>
      <c r="B322" s="169" t="s">
        <v>450</v>
      </c>
      <c r="C322" s="168"/>
      <c r="D322" s="149">
        <v>50000</v>
      </c>
      <c r="E322" s="149">
        <v>50000</v>
      </c>
      <c r="F322" s="149">
        <v>50000</v>
      </c>
      <c r="G322" s="149">
        <v>100</v>
      </c>
    </row>
    <row r="323" spans="1:7" s="26" customFormat="1" ht="15" x14ac:dyDescent="0.2">
      <c r="A323" s="150"/>
      <c r="B323" s="150" t="s">
        <v>307</v>
      </c>
      <c r="C323" s="151" t="s">
        <v>38</v>
      </c>
      <c r="D323" s="152">
        <v>50000</v>
      </c>
      <c r="E323" s="152">
        <v>50000</v>
      </c>
      <c r="F323" s="152">
        <v>50000</v>
      </c>
      <c r="G323" s="152">
        <v>100</v>
      </c>
    </row>
    <row r="324" spans="1:7" s="26" customFormat="1" ht="15" x14ac:dyDescent="0.2">
      <c r="A324" s="150"/>
      <c r="B324" s="150" t="s">
        <v>313</v>
      </c>
      <c r="C324" s="151" t="s">
        <v>87</v>
      </c>
      <c r="D324" s="152">
        <v>50000</v>
      </c>
      <c r="E324" s="152">
        <v>50000</v>
      </c>
      <c r="F324" s="152">
        <v>50000</v>
      </c>
      <c r="G324" s="152">
        <v>100</v>
      </c>
    </row>
    <row r="325" spans="1:7" s="26" customFormat="1" ht="15" x14ac:dyDescent="0.2">
      <c r="A325" s="150"/>
      <c r="B325" s="150" t="s">
        <v>382</v>
      </c>
      <c r="C325" s="151" t="s">
        <v>90</v>
      </c>
      <c r="D325" s="152">
        <v>50000</v>
      </c>
      <c r="E325" s="152">
        <v>50000</v>
      </c>
      <c r="F325" s="152">
        <v>50000</v>
      </c>
      <c r="G325" s="152">
        <v>100</v>
      </c>
    </row>
    <row r="326" spans="1:7" s="26" customFormat="1" ht="14.25" x14ac:dyDescent="0.2">
      <c r="A326" s="153"/>
      <c r="B326" s="153" t="s">
        <v>383</v>
      </c>
      <c r="C326" s="154" t="s">
        <v>91</v>
      </c>
      <c r="D326" s="155">
        <v>0</v>
      </c>
      <c r="E326" s="155">
        <v>0</v>
      </c>
      <c r="F326" s="155">
        <v>50000</v>
      </c>
      <c r="G326" s="155">
        <v>0</v>
      </c>
    </row>
    <row r="327" spans="1:7" s="26" customFormat="1" ht="45" x14ac:dyDescent="0.2">
      <c r="A327" s="146" t="s">
        <v>468</v>
      </c>
      <c r="B327" s="167" t="s">
        <v>469</v>
      </c>
      <c r="C327" s="168"/>
      <c r="D327" s="147">
        <v>471875</v>
      </c>
      <c r="E327" s="147">
        <v>471875</v>
      </c>
      <c r="F327" s="147">
        <v>453214.27</v>
      </c>
      <c r="G327" s="147">
        <v>96.045408211920531</v>
      </c>
    </row>
    <row r="328" spans="1:7" s="26" customFormat="1" ht="30" x14ac:dyDescent="0.2">
      <c r="A328" s="148" t="s">
        <v>348</v>
      </c>
      <c r="B328" s="169" t="s">
        <v>4</v>
      </c>
      <c r="C328" s="168"/>
      <c r="D328" s="149">
        <v>455000</v>
      </c>
      <c r="E328" s="149">
        <v>455000</v>
      </c>
      <c r="F328" s="149">
        <v>436346.77</v>
      </c>
      <c r="G328" s="149">
        <v>95.900389010989016</v>
      </c>
    </row>
    <row r="329" spans="1:7" s="26" customFormat="1" ht="15" x14ac:dyDescent="0.2">
      <c r="A329" s="150"/>
      <c r="B329" s="150" t="s">
        <v>307</v>
      </c>
      <c r="C329" s="151" t="s">
        <v>38</v>
      </c>
      <c r="D329" s="152">
        <v>270000</v>
      </c>
      <c r="E329" s="152">
        <v>270000</v>
      </c>
      <c r="F329" s="152">
        <v>251346.77</v>
      </c>
      <c r="G329" s="152">
        <v>93.091396296296296</v>
      </c>
    </row>
    <row r="330" spans="1:7" s="26" customFormat="1" ht="15" x14ac:dyDescent="0.2">
      <c r="A330" s="150"/>
      <c r="B330" s="150" t="s">
        <v>313</v>
      </c>
      <c r="C330" s="151" t="s">
        <v>87</v>
      </c>
      <c r="D330" s="152">
        <v>270000</v>
      </c>
      <c r="E330" s="152">
        <v>270000</v>
      </c>
      <c r="F330" s="152">
        <v>251346.77</v>
      </c>
      <c r="G330" s="152">
        <v>93.091396296296296</v>
      </c>
    </row>
    <row r="331" spans="1:7" s="26" customFormat="1" ht="15" x14ac:dyDescent="0.2">
      <c r="A331" s="150"/>
      <c r="B331" s="150" t="s">
        <v>318</v>
      </c>
      <c r="C331" s="151" t="s">
        <v>88</v>
      </c>
      <c r="D331" s="152">
        <v>270000</v>
      </c>
      <c r="E331" s="152">
        <v>270000</v>
      </c>
      <c r="F331" s="152">
        <v>251346.77</v>
      </c>
      <c r="G331" s="152">
        <v>93.091396296296296</v>
      </c>
    </row>
    <row r="332" spans="1:7" s="26" customFormat="1" ht="14.25" x14ac:dyDescent="0.2">
      <c r="A332" s="153"/>
      <c r="B332" s="153" t="s">
        <v>319</v>
      </c>
      <c r="C332" s="154" t="s">
        <v>89</v>
      </c>
      <c r="D332" s="155">
        <v>0</v>
      </c>
      <c r="E332" s="155">
        <v>0</v>
      </c>
      <c r="F332" s="155">
        <v>251346.77</v>
      </c>
      <c r="G332" s="155">
        <v>0</v>
      </c>
    </row>
    <row r="333" spans="1:7" s="26" customFormat="1" ht="15" x14ac:dyDescent="0.2">
      <c r="A333" s="150"/>
      <c r="B333" s="150" t="s">
        <v>404</v>
      </c>
      <c r="C333" s="151" t="s">
        <v>97</v>
      </c>
      <c r="D333" s="152">
        <v>185000</v>
      </c>
      <c r="E333" s="152">
        <v>185000</v>
      </c>
      <c r="F333" s="152">
        <v>185000</v>
      </c>
      <c r="G333" s="152">
        <v>100</v>
      </c>
    </row>
    <row r="334" spans="1:7" s="26" customFormat="1" ht="30" x14ac:dyDescent="0.2">
      <c r="A334" s="150"/>
      <c r="B334" s="150" t="s">
        <v>446</v>
      </c>
      <c r="C334" s="151" t="s">
        <v>156</v>
      </c>
      <c r="D334" s="152">
        <v>185000</v>
      </c>
      <c r="E334" s="152">
        <v>185000</v>
      </c>
      <c r="F334" s="152">
        <v>185000</v>
      </c>
      <c r="G334" s="152">
        <v>100</v>
      </c>
    </row>
    <row r="335" spans="1:7" s="26" customFormat="1" ht="15" x14ac:dyDescent="0.2">
      <c r="A335" s="150"/>
      <c r="B335" s="150" t="s">
        <v>447</v>
      </c>
      <c r="C335" s="151" t="s">
        <v>157</v>
      </c>
      <c r="D335" s="152">
        <v>185000</v>
      </c>
      <c r="E335" s="152">
        <v>185000</v>
      </c>
      <c r="F335" s="152">
        <v>185000</v>
      </c>
      <c r="G335" s="152">
        <v>100</v>
      </c>
    </row>
    <row r="336" spans="1:7" s="26" customFormat="1" ht="14.25" x14ac:dyDescent="0.2">
      <c r="A336" s="153"/>
      <c r="B336" s="153" t="s">
        <v>448</v>
      </c>
      <c r="C336" s="154" t="s">
        <v>157</v>
      </c>
      <c r="D336" s="155">
        <v>0</v>
      </c>
      <c r="E336" s="155">
        <v>0</v>
      </c>
      <c r="F336" s="155">
        <v>185000</v>
      </c>
      <c r="G336" s="155">
        <v>0</v>
      </c>
    </row>
    <row r="337" spans="1:7" s="26" customFormat="1" ht="30" x14ac:dyDescent="0.2">
      <c r="A337" s="148" t="s">
        <v>479</v>
      </c>
      <c r="B337" s="169" t="s">
        <v>229</v>
      </c>
      <c r="C337" s="168"/>
      <c r="D337" s="149">
        <v>16875</v>
      </c>
      <c r="E337" s="149">
        <v>16875</v>
      </c>
      <c r="F337" s="149">
        <v>16867.5</v>
      </c>
      <c r="G337" s="149">
        <v>99.955555555555549</v>
      </c>
    </row>
    <row r="338" spans="1:7" s="26" customFormat="1" ht="15" x14ac:dyDescent="0.2">
      <c r="A338" s="150"/>
      <c r="B338" s="150" t="s">
        <v>404</v>
      </c>
      <c r="C338" s="151" t="s">
        <v>97</v>
      </c>
      <c r="D338" s="152">
        <v>16875</v>
      </c>
      <c r="E338" s="152">
        <v>16875</v>
      </c>
      <c r="F338" s="152">
        <v>16867.5</v>
      </c>
      <c r="G338" s="152">
        <v>99.955555555555549</v>
      </c>
    </row>
    <row r="339" spans="1:7" s="26" customFormat="1" ht="30" x14ac:dyDescent="0.2">
      <c r="A339" s="150"/>
      <c r="B339" s="150" t="s">
        <v>446</v>
      </c>
      <c r="C339" s="151" t="s">
        <v>156</v>
      </c>
      <c r="D339" s="152">
        <v>16875</v>
      </c>
      <c r="E339" s="152">
        <v>16875</v>
      </c>
      <c r="F339" s="152">
        <v>16867.5</v>
      </c>
      <c r="G339" s="152">
        <v>99.955555555555549</v>
      </c>
    </row>
    <row r="340" spans="1:7" s="26" customFormat="1" ht="15" x14ac:dyDescent="0.2">
      <c r="A340" s="150"/>
      <c r="B340" s="150" t="s">
        <v>447</v>
      </c>
      <c r="C340" s="151" t="s">
        <v>157</v>
      </c>
      <c r="D340" s="152">
        <v>16875</v>
      </c>
      <c r="E340" s="152">
        <v>16875</v>
      </c>
      <c r="F340" s="152">
        <v>16867.5</v>
      </c>
      <c r="G340" s="152">
        <v>99.955555555555549</v>
      </c>
    </row>
    <row r="341" spans="1:7" s="26" customFormat="1" ht="14.25" x14ac:dyDescent="0.2">
      <c r="A341" s="153"/>
      <c r="B341" s="153" t="s">
        <v>448</v>
      </c>
      <c r="C341" s="154" t="s">
        <v>157</v>
      </c>
      <c r="D341" s="155">
        <v>0</v>
      </c>
      <c r="E341" s="155">
        <v>0</v>
      </c>
      <c r="F341" s="155">
        <v>16867.5</v>
      </c>
      <c r="G341" s="155">
        <v>0</v>
      </c>
    </row>
    <row r="342" spans="1:7" s="26" customFormat="1" ht="45" x14ac:dyDescent="0.2">
      <c r="A342" s="146" t="s">
        <v>472</v>
      </c>
      <c r="B342" s="167" t="s">
        <v>473</v>
      </c>
      <c r="C342" s="168"/>
      <c r="D342" s="147">
        <v>50000</v>
      </c>
      <c r="E342" s="147">
        <v>50000</v>
      </c>
      <c r="F342" s="147">
        <v>28025.83</v>
      </c>
      <c r="G342" s="147">
        <v>56.051659999999998</v>
      </c>
    </row>
    <row r="343" spans="1:7" s="26" customFormat="1" ht="30" x14ac:dyDescent="0.2">
      <c r="A343" s="148" t="s">
        <v>479</v>
      </c>
      <c r="B343" s="169" t="s">
        <v>229</v>
      </c>
      <c r="C343" s="168"/>
      <c r="D343" s="149">
        <v>50000</v>
      </c>
      <c r="E343" s="149">
        <v>50000</v>
      </c>
      <c r="F343" s="149">
        <v>28025.83</v>
      </c>
      <c r="G343" s="149">
        <v>56.051659999999998</v>
      </c>
    </row>
    <row r="344" spans="1:7" s="26" customFormat="1" ht="15" x14ac:dyDescent="0.2">
      <c r="A344" s="150"/>
      <c r="B344" s="150" t="s">
        <v>404</v>
      </c>
      <c r="C344" s="151" t="s">
        <v>97</v>
      </c>
      <c r="D344" s="152">
        <v>50000</v>
      </c>
      <c r="E344" s="152">
        <v>50000</v>
      </c>
      <c r="F344" s="152">
        <v>28025.83</v>
      </c>
      <c r="G344" s="152">
        <v>56.051659999999998</v>
      </c>
    </row>
    <row r="345" spans="1:7" s="26" customFormat="1" ht="30" x14ac:dyDescent="0.2">
      <c r="A345" s="150"/>
      <c r="B345" s="150" t="s">
        <v>405</v>
      </c>
      <c r="C345" s="151" t="s">
        <v>101</v>
      </c>
      <c r="D345" s="152">
        <v>50000</v>
      </c>
      <c r="E345" s="152">
        <v>50000</v>
      </c>
      <c r="F345" s="152">
        <v>28025.83</v>
      </c>
      <c r="G345" s="152">
        <v>56.051659999999998</v>
      </c>
    </row>
    <row r="346" spans="1:7" s="26" customFormat="1" ht="15" x14ac:dyDescent="0.2">
      <c r="A346" s="150"/>
      <c r="B346" s="150" t="s">
        <v>477</v>
      </c>
      <c r="C346" s="151" t="s">
        <v>102</v>
      </c>
      <c r="D346" s="152">
        <v>50000</v>
      </c>
      <c r="E346" s="152">
        <v>50000</v>
      </c>
      <c r="F346" s="152">
        <v>28025.83</v>
      </c>
      <c r="G346" s="152">
        <v>56.051659999999998</v>
      </c>
    </row>
    <row r="347" spans="1:7" s="26" customFormat="1" ht="14.25" x14ac:dyDescent="0.2">
      <c r="A347" s="153"/>
      <c r="B347" s="153" t="s">
        <v>478</v>
      </c>
      <c r="C347" s="154" t="s">
        <v>104</v>
      </c>
      <c r="D347" s="155">
        <v>0</v>
      </c>
      <c r="E347" s="155">
        <v>0</v>
      </c>
      <c r="F347" s="155">
        <v>28025.83</v>
      </c>
      <c r="G347" s="155">
        <v>0</v>
      </c>
    </row>
    <row r="348" spans="1:7" s="26" customFormat="1" ht="45" x14ac:dyDescent="0.2">
      <c r="A348" s="146" t="s">
        <v>480</v>
      </c>
      <c r="B348" s="167" t="s">
        <v>481</v>
      </c>
      <c r="C348" s="168"/>
      <c r="D348" s="147">
        <v>15000</v>
      </c>
      <c r="E348" s="147">
        <v>15000</v>
      </c>
      <c r="F348" s="147">
        <v>6953.75</v>
      </c>
      <c r="G348" s="147">
        <v>46.358333333333334</v>
      </c>
    </row>
    <row r="349" spans="1:7" s="26" customFormat="1" ht="30" x14ac:dyDescent="0.2">
      <c r="A349" s="148" t="s">
        <v>348</v>
      </c>
      <c r="B349" s="169" t="s">
        <v>4</v>
      </c>
      <c r="C349" s="168"/>
      <c r="D349" s="149">
        <v>10000</v>
      </c>
      <c r="E349" s="149">
        <v>10000</v>
      </c>
      <c r="F349" s="149">
        <v>6953.75</v>
      </c>
      <c r="G349" s="149">
        <v>69.537499999999994</v>
      </c>
    </row>
    <row r="350" spans="1:7" s="26" customFormat="1" ht="15" x14ac:dyDescent="0.2">
      <c r="A350" s="150"/>
      <c r="B350" s="150" t="s">
        <v>404</v>
      </c>
      <c r="C350" s="151" t="s">
        <v>97</v>
      </c>
      <c r="D350" s="152">
        <v>10000</v>
      </c>
      <c r="E350" s="152">
        <v>10000</v>
      </c>
      <c r="F350" s="152">
        <v>6953.75</v>
      </c>
      <c r="G350" s="152">
        <v>69.537499999999994</v>
      </c>
    </row>
    <row r="351" spans="1:7" s="26" customFormat="1" ht="30" x14ac:dyDescent="0.2">
      <c r="A351" s="150"/>
      <c r="B351" s="150" t="s">
        <v>405</v>
      </c>
      <c r="C351" s="151" t="s">
        <v>101</v>
      </c>
      <c r="D351" s="152">
        <v>10000</v>
      </c>
      <c r="E351" s="152">
        <v>10000</v>
      </c>
      <c r="F351" s="152">
        <v>6953.75</v>
      </c>
      <c r="G351" s="152">
        <v>69.537499999999994</v>
      </c>
    </row>
    <row r="352" spans="1:7" s="26" customFormat="1" ht="15" x14ac:dyDescent="0.2">
      <c r="A352" s="150"/>
      <c r="B352" s="150" t="s">
        <v>477</v>
      </c>
      <c r="C352" s="151" t="s">
        <v>102</v>
      </c>
      <c r="D352" s="152">
        <v>10000</v>
      </c>
      <c r="E352" s="152">
        <v>10000</v>
      </c>
      <c r="F352" s="152">
        <v>6953.75</v>
      </c>
      <c r="G352" s="152">
        <v>69.537499999999994</v>
      </c>
    </row>
    <row r="353" spans="1:7" s="26" customFormat="1" ht="14.25" x14ac:dyDescent="0.2">
      <c r="A353" s="153"/>
      <c r="B353" s="153" t="s">
        <v>478</v>
      </c>
      <c r="C353" s="154" t="s">
        <v>104</v>
      </c>
      <c r="D353" s="155">
        <v>0</v>
      </c>
      <c r="E353" s="155">
        <v>0</v>
      </c>
      <c r="F353" s="155">
        <v>6953.75</v>
      </c>
      <c r="G353" s="155">
        <v>0</v>
      </c>
    </row>
    <row r="354" spans="1:7" s="26" customFormat="1" ht="30" x14ac:dyDescent="0.2">
      <c r="A354" s="148" t="s">
        <v>479</v>
      </c>
      <c r="B354" s="169" t="s">
        <v>229</v>
      </c>
      <c r="C354" s="168"/>
      <c r="D354" s="149">
        <v>5000</v>
      </c>
      <c r="E354" s="149">
        <v>5000</v>
      </c>
      <c r="F354" s="149">
        <v>0</v>
      </c>
      <c r="G354" s="149">
        <v>0</v>
      </c>
    </row>
    <row r="355" spans="1:7" s="26" customFormat="1" ht="15" x14ac:dyDescent="0.2">
      <c r="A355" s="150"/>
      <c r="B355" s="150" t="s">
        <v>404</v>
      </c>
      <c r="C355" s="151" t="s">
        <v>97</v>
      </c>
      <c r="D355" s="152">
        <v>5000</v>
      </c>
      <c r="E355" s="152">
        <v>5000</v>
      </c>
      <c r="F355" s="152">
        <v>0</v>
      </c>
      <c r="G355" s="152">
        <v>0</v>
      </c>
    </row>
    <row r="356" spans="1:7" s="26" customFormat="1" ht="30" x14ac:dyDescent="0.2">
      <c r="A356" s="150"/>
      <c r="B356" s="150" t="s">
        <v>405</v>
      </c>
      <c r="C356" s="151" t="s">
        <v>101</v>
      </c>
      <c r="D356" s="152">
        <v>5000</v>
      </c>
      <c r="E356" s="152">
        <v>5000</v>
      </c>
      <c r="F356" s="152">
        <v>0</v>
      </c>
      <c r="G356" s="152">
        <v>0</v>
      </c>
    </row>
    <row r="357" spans="1:7" s="26" customFormat="1" ht="15" x14ac:dyDescent="0.2">
      <c r="A357" s="150"/>
      <c r="B357" s="150" t="s">
        <v>477</v>
      </c>
      <c r="C357" s="151" t="s">
        <v>102</v>
      </c>
      <c r="D357" s="152">
        <v>5000</v>
      </c>
      <c r="E357" s="152">
        <v>5000</v>
      </c>
      <c r="F357" s="152">
        <v>0</v>
      </c>
      <c r="G357" s="152">
        <v>0</v>
      </c>
    </row>
    <row r="358" spans="1:7" s="26" customFormat="1" ht="14.25" x14ac:dyDescent="0.2">
      <c r="A358" s="153"/>
      <c r="B358" s="153" t="s">
        <v>478</v>
      </c>
      <c r="C358" s="154" t="s">
        <v>104</v>
      </c>
      <c r="D358" s="155">
        <v>0</v>
      </c>
      <c r="E358" s="155">
        <v>0</v>
      </c>
      <c r="F358" s="155">
        <v>0</v>
      </c>
      <c r="G358" s="155">
        <v>0</v>
      </c>
    </row>
    <row r="359" spans="1:7" s="26" customFormat="1" ht="30" x14ac:dyDescent="0.2">
      <c r="A359" s="142" t="s">
        <v>482</v>
      </c>
      <c r="B359" s="171" t="s">
        <v>483</v>
      </c>
      <c r="C359" s="168"/>
      <c r="D359" s="143">
        <v>8171383.0999999996</v>
      </c>
      <c r="E359" s="143">
        <v>8163632.8300000001</v>
      </c>
      <c r="F359" s="143">
        <v>8018924.0800000001</v>
      </c>
      <c r="G359" s="143">
        <v>98.22</v>
      </c>
    </row>
    <row r="360" spans="1:7" s="26" customFormat="1" ht="30" x14ac:dyDescent="0.2">
      <c r="A360" s="144" t="s">
        <v>484</v>
      </c>
      <c r="B360" s="172" t="s">
        <v>485</v>
      </c>
      <c r="C360" s="168"/>
      <c r="D360" s="145">
        <v>7123683.0999999996</v>
      </c>
      <c r="E360" s="145">
        <v>7115932.8300000001</v>
      </c>
      <c r="F360" s="145">
        <v>7066199.2199999997</v>
      </c>
      <c r="G360" s="145">
        <v>99.3</v>
      </c>
    </row>
    <row r="361" spans="1:7" s="26" customFormat="1" ht="45" x14ac:dyDescent="0.2">
      <c r="A361" s="146" t="s">
        <v>486</v>
      </c>
      <c r="B361" s="167" t="s">
        <v>487</v>
      </c>
      <c r="C361" s="168"/>
      <c r="D361" s="147">
        <v>5610433.0999999996</v>
      </c>
      <c r="E361" s="147">
        <v>5610433.0999999996</v>
      </c>
      <c r="F361" s="147">
        <v>5598850.0499999998</v>
      </c>
      <c r="G361" s="147">
        <v>99.793544459161268</v>
      </c>
    </row>
    <row r="362" spans="1:7" s="26" customFormat="1" ht="30" x14ac:dyDescent="0.2">
      <c r="A362" s="157" t="s">
        <v>488</v>
      </c>
      <c r="B362" s="180" t="s">
        <v>489</v>
      </c>
      <c r="C362" s="168"/>
      <c r="D362" s="158">
        <v>5610433.0999999996</v>
      </c>
      <c r="E362" s="158">
        <v>5610433.0999999996</v>
      </c>
      <c r="F362" s="158">
        <v>5598850.0499999998</v>
      </c>
      <c r="G362" s="158">
        <v>99.793544459161268</v>
      </c>
    </row>
    <row r="363" spans="1:7" s="26" customFormat="1" ht="30" x14ac:dyDescent="0.2">
      <c r="A363" s="148" t="s">
        <v>348</v>
      </c>
      <c r="B363" s="169" t="s">
        <v>4</v>
      </c>
      <c r="C363" s="168"/>
      <c r="D363" s="149">
        <v>3962732</v>
      </c>
      <c r="E363" s="149">
        <v>3962732</v>
      </c>
      <c r="F363" s="149">
        <v>3962732</v>
      </c>
      <c r="G363" s="149">
        <v>100</v>
      </c>
    </row>
    <row r="364" spans="1:7" s="26" customFormat="1" ht="15" x14ac:dyDescent="0.2">
      <c r="A364" s="150"/>
      <c r="B364" s="150" t="s">
        <v>307</v>
      </c>
      <c r="C364" s="151" t="s">
        <v>38</v>
      </c>
      <c r="D364" s="152">
        <v>3904000.75</v>
      </c>
      <c r="E364" s="152">
        <v>3904000.75</v>
      </c>
      <c r="F364" s="152">
        <v>3904000.75</v>
      </c>
      <c r="G364" s="152">
        <v>100</v>
      </c>
    </row>
    <row r="365" spans="1:7" s="26" customFormat="1" ht="15" x14ac:dyDescent="0.2">
      <c r="A365" s="150"/>
      <c r="B365" s="150" t="s">
        <v>360</v>
      </c>
      <c r="C365" s="151" t="s">
        <v>39</v>
      </c>
      <c r="D365" s="152">
        <v>3893925.75</v>
      </c>
      <c r="E365" s="152">
        <v>3893925.75</v>
      </c>
      <c r="F365" s="152">
        <v>3893925.75</v>
      </c>
      <c r="G365" s="152">
        <v>100</v>
      </c>
    </row>
    <row r="366" spans="1:7" s="26" customFormat="1" ht="15" x14ac:dyDescent="0.2">
      <c r="A366" s="150"/>
      <c r="B366" s="150" t="s">
        <v>361</v>
      </c>
      <c r="C366" s="151" t="s">
        <v>362</v>
      </c>
      <c r="D366" s="152">
        <v>3320279.61</v>
      </c>
      <c r="E366" s="152">
        <v>3320279.61</v>
      </c>
      <c r="F366" s="152">
        <v>3320279.61</v>
      </c>
      <c r="G366" s="152">
        <v>100</v>
      </c>
    </row>
    <row r="367" spans="1:7" s="26" customFormat="1" ht="14.25" x14ac:dyDescent="0.2">
      <c r="A367" s="153"/>
      <c r="B367" s="153" t="s">
        <v>363</v>
      </c>
      <c r="C367" s="154" t="s">
        <v>41</v>
      </c>
      <c r="D367" s="155">
        <v>0</v>
      </c>
      <c r="E367" s="155">
        <v>0</v>
      </c>
      <c r="F367" s="155">
        <v>3320279.61</v>
      </c>
      <c r="G367" s="155">
        <v>0</v>
      </c>
    </row>
    <row r="368" spans="1:7" s="26" customFormat="1" ht="15" x14ac:dyDescent="0.2">
      <c r="A368" s="150"/>
      <c r="B368" s="150" t="s">
        <v>364</v>
      </c>
      <c r="C368" s="151" t="s">
        <v>42</v>
      </c>
      <c r="D368" s="152">
        <v>25800</v>
      </c>
      <c r="E368" s="152">
        <v>25800</v>
      </c>
      <c r="F368" s="152">
        <v>25800</v>
      </c>
      <c r="G368" s="152">
        <v>100</v>
      </c>
    </row>
    <row r="369" spans="1:7" s="26" customFormat="1" ht="14.25" x14ac:dyDescent="0.2">
      <c r="A369" s="153"/>
      <c r="B369" s="153" t="s">
        <v>365</v>
      </c>
      <c r="C369" s="154" t="s">
        <v>42</v>
      </c>
      <c r="D369" s="155">
        <v>0</v>
      </c>
      <c r="E369" s="155">
        <v>0</v>
      </c>
      <c r="F369" s="155">
        <v>25800</v>
      </c>
      <c r="G369" s="155">
        <v>0</v>
      </c>
    </row>
    <row r="370" spans="1:7" s="26" customFormat="1" ht="15" x14ac:dyDescent="0.2">
      <c r="A370" s="150"/>
      <c r="B370" s="150" t="s">
        <v>366</v>
      </c>
      <c r="C370" s="151" t="s">
        <v>43</v>
      </c>
      <c r="D370" s="152">
        <v>547846.14</v>
      </c>
      <c r="E370" s="152">
        <v>547846.14</v>
      </c>
      <c r="F370" s="152">
        <v>547846.14</v>
      </c>
      <c r="G370" s="152">
        <v>100</v>
      </c>
    </row>
    <row r="371" spans="1:7" s="26" customFormat="1" ht="14.25" x14ac:dyDescent="0.2">
      <c r="A371" s="153"/>
      <c r="B371" s="153" t="s">
        <v>367</v>
      </c>
      <c r="C371" s="154" t="s">
        <v>368</v>
      </c>
      <c r="D371" s="155">
        <v>0</v>
      </c>
      <c r="E371" s="155">
        <v>0</v>
      </c>
      <c r="F371" s="155">
        <v>547846.14</v>
      </c>
      <c r="G371" s="155">
        <v>0</v>
      </c>
    </row>
    <row r="372" spans="1:7" s="26" customFormat="1" ht="15" x14ac:dyDescent="0.2">
      <c r="A372" s="150"/>
      <c r="B372" s="150" t="s">
        <v>308</v>
      </c>
      <c r="C372" s="151" t="s">
        <v>46</v>
      </c>
      <c r="D372" s="152">
        <v>10075</v>
      </c>
      <c r="E372" s="152">
        <v>10075</v>
      </c>
      <c r="F372" s="152">
        <v>10075</v>
      </c>
      <c r="G372" s="152">
        <v>100</v>
      </c>
    </row>
    <row r="373" spans="1:7" s="26" customFormat="1" ht="15" x14ac:dyDescent="0.2">
      <c r="A373" s="150"/>
      <c r="B373" s="150" t="s">
        <v>371</v>
      </c>
      <c r="C373" s="151" t="s">
        <v>47</v>
      </c>
      <c r="D373" s="152">
        <v>7325</v>
      </c>
      <c r="E373" s="152">
        <v>7325</v>
      </c>
      <c r="F373" s="152">
        <v>7325</v>
      </c>
      <c r="G373" s="152">
        <v>100</v>
      </c>
    </row>
    <row r="374" spans="1:7" s="26" customFormat="1" ht="14.25" x14ac:dyDescent="0.2">
      <c r="A374" s="153"/>
      <c r="B374" s="153" t="s">
        <v>373</v>
      </c>
      <c r="C374" s="154" t="s">
        <v>49</v>
      </c>
      <c r="D374" s="155">
        <v>0</v>
      </c>
      <c r="E374" s="155">
        <v>0</v>
      </c>
      <c r="F374" s="155">
        <v>7325</v>
      </c>
      <c r="G374" s="155">
        <v>0</v>
      </c>
    </row>
    <row r="375" spans="1:7" s="26" customFormat="1" ht="15" x14ac:dyDescent="0.2">
      <c r="A375" s="150"/>
      <c r="B375" s="150" t="s">
        <v>418</v>
      </c>
      <c r="C375" s="151" t="s">
        <v>51</v>
      </c>
      <c r="D375" s="152">
        <v>2750</v>
      </c>
      <c r="E375" s="152">
        <v>2750</v>
      </c>
      <c r="F375" s="152">
        <v>2750</v>
      </c>
      <c r="G375" s="152">
        <v>100</v>
      </c>
    </row>
    <row r="376" spans="1:7" s="26" customFormat="1" ht="14.25" x14ac:dyDescent="0.2">
      <c r="A376" s="153"/>
      <c r="B376" s="153" t="s">
        <v>419</v>
      </c>
      <c r="C376" s="154" t="s">
        <v>52</v>
      </c>
      <c r="D376" s="155">
        <v>0</v>
      </c>
      <c r="E376" s="155">
        <v>0</v>
      </c>
      <c r="F376" s="155">
        <v>2750</v>
      </c>
      <c r="G376" s="155">
        <v>0</v>
      </c>
    </row>
    <row r="377" spans="1:7" s="26" customFormat="1" ht="15" x14ac:dyDescent="0.2">
      <c r="A377" s="150"/>
      <c r="B377" s="150" t="s">
        <v>404</v>
      </c>
      <c r="C377" s="151" t="s">
        <v>97</v>
      </c>
      <c r="D377" s="152">
        <v>58731.25</v>
      </c>
      <c r="E377" s="152">
        <v>58731.25</v>
      </c>
      <c r="F377" s="152">
        <v>58731.25</v>
      </c>
      <c r="G377" s="152">
        <v>100</v>
      </c>
    </row>
    <row r="378" spans="1:7" s="26" customFormat="1" ht="30" x14ac:dyDescent="0.2">
      <c r="A378" s="150"/>
      <c r="B378" s="150" t="s">
        <v>405</v>
      </c>
      <c r="C378" s="151" t="s">
        <v>101</v>
      </c>
      <c r="D378" s="152">
        <v>58731.25</v>
      </c>
      <c r="E378" s="152">
        <v>58731.25</v>
      </c>
      <c r="F378" s="152">
        <v>58731.25</v>
      </c>
      <c r="G378" s="152">
        <v>100</v>
      </c>
    </row>
    <row r="379" spans="1:7" s="26" customFormat="1" ht="15" x14ac:dyDescent="0.2">
      <c r="A379" s="150"/>
      <c r="B379" s="150" t="s">
        <v>406</v>
      </c>
      <c r="C379" s="151" t="s">
        <v>105</v>
      </c>
      <c r="D379" s="152">
        <v>58731.25</v>
      </c>
      <c r="E379" s="152">
        <v>58731.25</v>
      </c>
      <c r="F379" s="152">
        <v>58731.25</v>
      </c>
      <c r="G379" s="152">
        <v>100</v>
      </c>
    </row>
    <row r="380" spans="1:7" s="26" customFormat="1" ht="14.25" x14ac:dyDescent="0.2">
      <c r="A380" s="153"/>
      <c r="B380" s="153" t="s">
        <v>407</v>
      </c>
      <c r="C380" s="154" t="s">
        <v>149</v>
      </c>
      <c r="D380" s="155">
        <v>0</v>
      </c>
      <c r="E380" s="155">
        <v>0</v>
      </c>
      <c r="F380" s="155">
        <v>58731.25</v>
      </c>
      <c r="G380" s="155">
        <v>0</v>
      </c>
    </row>
    <row r="381" spans="1:7" s="26" customFormat="1" ht="30" x14ac:dyDescent="0.2">
      <c r="A381" s="148" t="s">
        <v>490</v>
      </c>
      <c r="B381" s="169" t="s">
        <v>744</v>
      </c>
      <c r="C381" s="168"/>
      <c r="D381" s="149">
        <v>1440601.1</v>
      </c>
      <c r="E381" s="149">
        <v>1440601.1</v>
      </c>
      <c r="F381" s="149">
        <v>1447091.17</v>
      </c>
      <c r="G381" s="149">
        <v>100.45051124839486</v>
      </c>
    </row>
    <row r="382" spans="1:7" s="26" customFormat="1" ht="15" x14ac:dyDescent="0.2">
      <c r="A382" s="150"/>
      <c r="B382" s="150" t="s">
        <v>307</v>
      </c>
      <c r="C382" s="151" t="s">
        <v>38</v>
      </c>
      <c r="D382" s="152">
        <v>1407732.35</v>
      </c>
      <c r="E382" s="152">
        <v>1407732.35</v>
      </c>
      <c r="F382" s="152">
        <v>1413650.03</v>
      </c>
      <c r="G382" s="152">
        <v>100.42036968177935</v>
      </c>
    </row>
    <row r="383" spans="1:7" s="26" customFormat="1" ht="15" x14ac:dyDescent="0.2">
      <c r="A383" s="150"/>
      <c r="B383" s="150" t="s">
        <v>360</v>
      </c>
      <c r="C383" s="151" t="s">
        <v>39</v>
      </c>
      <c r="D383" s="152">
        <v>603819.25</v>
      </c>
      <c r="E383" s="152">
        <v>603819.25</v>
      </c>
      <c r="F383" s="152">
        <v>595906.93999999994</v>
      </c>
      <c r="G383" s="152">
        <v>98.689622763765811</v>
      </c>
    </row>
    <row r="384" spans="1:7" s="26" customFormat="1" ht="15" x14ac:dyDescent="0.2">
      <c r="A384" s="150"/>
      <c r="B384" s="150" t="s">
        <v>361</v>
      </c>
      <c r="C384" s="151" t="s">
        <v>362</v>
      </c>
      <c r="D384" s="152">
        <v>473280.39</v>
      </c>
      <c r="E384" s="152">
        <v>473280.39</v>
      </c>
      <c r="F384" s="152">
        <v>468588.72</v>
      </c>
      <c r="G384" s="152">
        <v>99.008691232696123</v>
      </c>
    </row>
    <row r="385" spans="1:7" s="26" customFormat="1" ht="14.25" x14ac:dyDescent="0.2">
      <c r="A385" s="153"/>
      <c r="B385" s="153" t="s">
        <v>363</v>
      </c>
      <c r="C385" s="154" t="s">
        <v>41</v>
      </c>
      <c r="D385" s="155">
        <v>0</v>
      </c>
      <c r="E385" s="155">
        <v>0</v>
      </c>
      <c r="F385" s="155">
        <v>464277.01</v>
      </c>
      <c r="G385" s="155">
        <v>0</v>
      </c>
    </row>
    <row r="386" spans="1:7" s="26" customFormat="1" ht="14.25" x14ac:dyDescent="0.2">
      <c r="A386" s="153"/>
      <c r="B386" s="153" t="s">
        <v>491</v>
      </c>
      <c r="C386" s="154" t="s">
        <v>177</v>
      </c>
      <c r="D386" s="155">
        <v>0</v>
      </c>
      <c r="E386" s="155">
        <v>0</v>
      </c>
      <c r="F386" s="155">
        <v>4311.71</v>
      </c>
      <c r="G386" s="155">
        <v>0</v>
      </c>
    </row>
    <row r="387" spans="1:7" s="26" customFormat="1" ht="15" x14ac:dyDescent="0.2">
      <c r="A387" s="150"/>
      <c r="B387" s="150" t="s">
        <v>364</v>
      </c>
      <c r="C387" s="151" t="s">
        <v>42</v>
      </c>
      <c r="D387" s="152">
        <v>48500</v>
      </c>
      <c r="E387" s="152">
        <v>48500</v>
      </c>
      <c r="F387" s="152">
        <v>47210</v>
      </c>
      <c r="G387" s="152">
        <v>97.340206185567013</v>
      </c>
    </row>
    <row r="388" spans="1:7" s="26" customFormat="1" ht="14.25" x14ac:dyDescent="0.2">
      <c r="A388" s="153"/>
      <c r="B388" s="153" t="s">
        <v>365</v>
      </c>
      <c r="C388" s="154" t="s">
        <v>42</v>
      </c>
      <c r="D388" s="155">
        <v>0</v>
      </c>
      <c r="E388" s="155">
        <v>0</v>
      </c>
      <c r="F388" s="155">
        <v>47210</v>
      </c>
      <c r="G388" s="155">
        <v>0</v>
      </c>
    </row>
    <row r="389" spans="1:7" s="26" customFormat="1" ht="15" x14ac:dyDescent="0.2">
      <c r="A389" s="150"/>
      <c r="B389" s="150" t="s">
        <v>366</v>
      </c>
      <c r="C389" s="151" t="s">
        <v>43</v>
      </c>
      <c r="D389" s="152">
        <v>82038.86</v>
      </c>
      <c r="E389" s="152">
        <v>82038.86</v>
      </c>
      <c r="F389" s="152">
        <v>80108.22</v>
      </c>
      <c r="G389" s="152">
        <v>97.646676221488207</v>
      </c>
    </row>
    <row r="390" spans="1:7" s="26" customFormat="1" ht="14.25" x14ac:dyDescent="0.2">
      <c r="A390" s="153"/>
      <c r="B390" s="153" t="s">
        <v>367</v>
      </c>
      <c r="C390" s="154" t="s">
        <v>368</v>
      </c>
      <c r="D390" s="155">
        <v>0</v>
      </c>
      <c r="E390" s="155">
        <v>0</v>
      </c>
      <c r="F390" s="155">
        <v>77238.89</v>
      </c>
      <c r="G390" s="155">
        <v>0</v>
      </c>
    </row>
    <row r="391" spans="1:7" s="26" customFormat="1" ht="28.5" x14ac:dyDescent="0.2">
      <c r="A391" s="153"/>
      <c r="B391" s="153" t="s">
        <v>369</v>
      </c>
      <c r="C391" s="154" t="s">
        <v>370</v>
      </c>
      <c r="D391" s="155">
        <v>0</v>
      </c>
      <c r="E391" s="155">
        <v>0</v>
      </c>
      <c r="F391" s="155">
        <v>2869.33</v>
      </c>
      <c r="G391" s="155">
        <v>0</v>
      </c>
    </row>
    <row r="392" spans="1:7" s="26" customFormat="1" ht="15" x14ac:dyDescent="0.2">
      <c r="A392" s="150"/>
      <c r="B392" s="150" t="s">
        <v>308</v>
      </c>
      <c r="C392" s="151" t="s">
        <v>46</v>
      </c>
      <c r="D392" s="152">
        <v>796213.1</v>
      </c>
      <c r="E392" s="152">
        <v>796213.1</v>
      </c>
      <c r="F392" s="152">
        <v>809952.54</v>
      </c>
      <c r="G392" s="152">
        <v>101.7255983354205</v>
      </c>
    </row>
    <row r="393" spans="1:7" s="26" customFormat="1" ht="15" x14ac:dyDescent="0.2">
      <c r="A393" s="150"/>
      <c r="B393" s="150" t="s">
        <v>371</v>
      </c>
      <c r="C393" s="151" t="s">
        <v>47</v>
      </c>
      <c r="D393" s="152">
        <v>244045</v>
      </c>
      <c r="E393" s="152">
        <v>244045</v>
      </c>
      <c r="F393" s="152">
        <v>244303.29</v>
      </c>
      <c r="G393" s="152">
        <v>100.10583703825114</v>
      </c>
    </row>
    <row r="394" spans="1:7" s="26" customFormat="1" ht="14.25" x14ac:dyDescent="0.2">
      <c r="A394" s="153"/>
      <c r="B394" s="153" t="s">
        <v>372</v>
      </c>
      <c r="C394" s="154" t="s">
        <v>48</v>
      </c>
      <c r="D394" s="155">
        <v>0</v>
      </c>
      <c r="E394" s="155">
        <v>0</v>
      </c>
      <c r="F394" s="155">
        <v>536</v>
      </c>
      <c r="G394" s="155">
        <v>0</v>
      </c>
    </row>
    <row r="395" spans="1:7" s="26" customFormat="1" ht="14.25" x14ac:dyDescent="0.2">
      <c r="A395" s="153"/>
      <c r="B395" s="153" t="s">
        <v>373</v>
      </c>
      <c r="C395" s="154" t="s">
        <v>49</v>
      </c>
      <c r="D395" s="155">
        <v>0</v>
      </c>
      <c r="E395" s="155">
        <v>0</v>
      </c>
      <c r="F395" s="155">
        <v>239102.8</v>
      </c>
      <c r="G395" s="155">
        <v>0</v>
      </c>
    </row>
    <row r="396" spans="1:7" s="26" customFormat="1" ht="14.25" x14ac:dyDescent="0.2">
      <c r="A396" s="153"/>
      <c r="B396" s="153" t="s">
        <v>374</v>
      </c>
      <c r="C396" s="154" t="s">
        <v>50</v>
      </c>
      <c r="D396" s="155">
        <v>0</v>
      </c>
      <c r="E396" s="155">
        <v>0</v>
      </c>
      <c r="F396" s="155">
        <v>4664.49</v>
      </c>
      <c r="G396" s="155">
        <v>0</v>
      </c>
    </row>
    <row r="397" spans="1:7" s="26" customFormat="1" ht="15" x14ac:dyDescent="0.2">
      <c r="A397" s="150"/>
      <c r="B397" s="150" t="s">
        <v>418</v>
      </c>
      <c r="C397" s="151" t="s">
        <v>51</v>
      </c>
      <c r="D397" s="152">
        <v>407146.7</v>
      </c>
      <c r="E397" s="152">
        <v>407146.7</v>
      </c>
      <c r="F397" s="152">
        <v>411439.45</v>
      </c>
      <c r="G397" s="152">
        <v>101.05434969754145</v>
      </c>
    </row>
    <row r="398" spans="1:7" s="26" customFormat="1" ht="14.25" x14ac:dyDescent="0.2">
      <c r="A398" s="153"/>
      <c r="B398" s="153" t="s">
        <v>419</v>
      </c>
      <c r="C398" s="154" t="s">
        <v>52</v>
      </c>
      <c r="D398" s="155">
        <v>0</v>
      </c>
      <c r="E398" s="155">
        <v>0</v>
      </c>
      <c r="F398" s="155">
        <v>61788.9</v>
      </c>
      <c r="G398" s="155">
        <v>0</v>
      </c>
    </row>
    <row r="399" spans="1:7" s="26" customFormat="1" ht="14.25" x14ac:dyDescent="0.2">
      <c r="A399" s="153"/>
      <c r="B399" s="153" t="s">
        <v>492</v>
      </c>
      <c r="C399" s="154" t="s">
        <v>178</v>
      </c>
      <c r="D399" s="155">
        <v>0</v>
      </c>
      <c r="E399" s="155">
        <v>0</v>
      </c>
      <c r="F399" s="155">
        <v>259047.82</v>
      </c>
      <c r="G399" s="155">
        <v>0</v>
      </c>
    </row>
    <row r="400" spans="1:7" s="26" customFormat="1" ht="14.25" x14ac:dyDescent="0.2">
      <c r="A400" s="153"/>
      <c r="B400" s="153" t="s">
        <v>420</v>
      </c>
      <c r="C400" s="154" t="s">
        <v>53</v>
      </c>
      <c r="D400" s="155">
        <v>0</v>
      </c>
      <c r="E400" s="155">
        <v>0</v>
      </c>
      <c r="F400" s="155">
        <v>79877.600000000006</v>
      </c>
      <c r="G400" s="155">
        <v>0</v>
      </c>
    </row>
    <row r="401" spans="1:7" s="26" customFormat="1" ht="14.25" x14ac:dyDescent="0.2">
      <c r="A401" s="153"/>
      <c r="B401" s="153" t="s">
        <v>433</v>
      </c>
      <c r="C401" s="154" t="s">
        <v>54</v>
      </c>
      <c r="D401" s="155">
        <v>0</v>
      </c>
      <c r="E401" s="155">
        <v>0</v>
      </c>
      <c r="F401" s="155">
        <v>6597.49</v>
      </c>
      <c r="G401" s="155">
        <v>0</v>
      </c>
    </row>
    <row r="402" spans="1:7" s="26" customFormat="1" ht="14.25" x14ac:dyDescent="0.2">
      <c r="A402" s="153"/>
      <c r="B402" s="153" t="s">
        <v>421</v>
      </c>
      <c r="C402" s="154" t="s">
        <v>55</v>
      </c>
      <c r="D402" s="155">
        <v>0</v>
      </c>
      <c r="E402" s="155">
        <v>0</v>
      </c>
      <c r="F402" s="155">
        <v>4127.6400000000003</v>
      </c>
      <c r="G402" s="155">
        <v>0</v>
      </c>
    </row>
    <row r="403" spans="1:7" s="26" customFormat="1" ht="15" x14ac:dyDescent="0.2">
      <c r="A403" s="150"/>
      <c r="B403" s="150" t="s">
        <v>377</v>
      </c>
      <c r="C403" s="151" t="s">
        <v>56</v>
      </c>
      <c r="D403" s="152">
        <v>88476.4</v>
      </c>
      <c r="E403" s="152">
        <v>88476.4</v>
      </c>
      <c r="F403" s="152">
        <v>96851.68</v>
      </c>
      <c r="G403" s="152">
        <v>109.46611751834388</v>
      </c>
    </row>
    <row r="404" spans="1:7" s="26" customFormat="1" ht="14.25" x14ac:dyDescent="0.2">
      <c r="A404" s="153"/>
      <c r="B404" s="153" t="s">
        <v>422</v>
      </c>
      <c r="C404" s="154" t="s">
        <v>57</v>
      </c>
      <c r="D404" s="155">
        <v>0</v>
      </c>
      <c r="E404" s="155">
        <v>0</v>
      </c>
      <c r="F404" s="155">
        <v>9533.5400000000009</v>
      </c>
      <c r="G404" s="155">
        <v>0</v>
      </c>
    </row>
    <row r="405" spans="1:7" s="26" customFormat="1" ht="14.25" x14ac:dyDescent="0.2">
      <c r="A405" s="153"/>
      <c r="B405" s="153" t="s">
        <v>398</v>
      </c>
      <c r="C405" s="154" t="s">
        <v>58</v>
      </c>
      <c r="D405" s="155">
        <v>0</v>
      </c>
      <c r="E405" s="155">
        <v>0</v>
      </c>
      <c r="F405" s="155">
        <v>15385</v>
      </c>
      <c r="G405" s="155">
        <v>0</v>
      </c>
    </row>
    <row r="406" spans="1:7" s="26" customFormat="1" ht="14.25" x14ac:dyDescent="0.2">
      <c r="A406" s="153"/>
      <c r="B406" s="153" t="s">
        <v>378</v>
      </c>
      <c r="C406" s="154" t="s">
        <v>59</v>
      </c>
      <c r="D406" s="155">
        <v>0</v>
      </c>
      <c r="E406" s="155">
        <v>0</v>
      </c>
      <c r="F406" s="155">
        <v>7000</v>
      </c>
      <c r="G406" s="155">
        <v>0</v>
      </c>
    </row>
    <row r="407" spans="1:7" s="26" customFormat="1" ht="14.25" x14ac:dyDescent="0.2">
      <c r="A407" s="153"/>
      <c r="B407" s="153" t="s">
        <v>423</v>
      </c>
      <c r="C407" s="154" t="s">
        <v>60</v>
      </c>
      <c r="D407" s="155">
        <v>0</v>
      </c>
      <c r="E407" s="155">
        <v>0</v>
      </c>
      <c r="F407" s="155">
        <v>26238.54</v>
      </c>
      <c r="G407" s="155">
        <v>0</v>
      </c>
    </row>
    <row r="408" spans="1:7" s="26" customFormat="1" ht="14.25" x14ac:dyDescent="0.2">
      <c r="A408" s="153"/>
      <c r="B408" s="153" t="s">
        <v>493</v>
      </c>
      <c r="C408" s="154" t="s">
        <v>61</v>
      </c>
      <c r="D408" s="155">
        <v>0</v>
      </c>
      <c r="E408" s="155">
        <v>0</v>
      </c>
      <c r="F408" s="155">
        <v>15295.46</v>
      </c>
      <c r="G408" s="155">
        <v>0</v>
      </c>
    </row>
    <row r="409" spans="1:7" s="26" customFormat="1" ht="14.25" x14ac:dyDescent="0.2">
      <c r="A409" s="153"/>
      <c r="B409" s="153" t="s">
        <v>379</v>
      </c>
      <c r="C409" s="154" t="s">
        <v>62</v>
      </c>
      <c r="D409" s="155">
        <v>0</v>
      </c>
      <c r="E409" s="155">
        <v>0</v>
      </c>
      <c r="F409" s="155">
        <v>5757.47</v>
      </c>
      <c r="G409" s="155">
        <v>0</v>
      </c>
    </row>
    <row r="410" spans="1:7" s="26" customFormat="1" ht="14.25" x14ac:dyDescent="0.2">
      <c r="A410" s="153"/>
      <c r="B410" s="153" t="s">
        <v>435</v>
      </c>
      <c r="C410" s="154" t="s">
        <v>63</v>
      </c>
      <c r="D410" s="155">
        <v>0</v>
      </c>
      <c r="E410" s="155">
        <v>0</v>
      </c>
      <c r="F410" s="155">
        <v>12550.02</v>
      </c>
      <c r="G410" s="155">
        <v>0</v>
      </c>
    </row>
    <row r="411" spans="1:7" s="26" customFormat="1" ht="14.25" x14ac:dyDescent="0.2">
      <c r="A411" s="153"/>
      <c r="B411" s="153" t="s">
        <v>399</v>
      </c>
      <c r="C411" s="154" t="s">
        <v>64</v>
      </c>
      <c r="D411" s="155">
        <v>0</v>
      </c>
      <c r="E411" s="155">
        <v>0</v>
      </c>
      <c r="F411" s="155">
        <v>5091.6499999999996</v>
      </c>
      <c r="G411" s="155">
        <v>0</v>
      </c>
    </row>
    <row r="412" spans="1:7" s="26" customFormat="1" ht="15" x14ac:dyDescent="0.2">
      <c r="A412" s="150"/>
      <c r="B412" s="150" t="s">
        <v>315</v>
      </c>
      <c r="C412" s="151" t="s">
        <v>147</v>
      </c>
      <c r="D412" s="152">
        <v>0</v>
      </c>
      <c r="E412" s="152">
        <v>0</v>
      </c>
      <c r="F412" s="152">
        <v>0</v>
      </c>
      <c r="G412" s="152">
        <v>0</v>
      </c>
    </row>
    <row r="413" spans="1:7" s="26" customFormat="1" ht="14.25" x14ac:dyDescent="0.2">
      <c r="A413" s="153"/>
      <c r="B413" s="153" t="s">
        <v>316</v>
      </c>
      <c r="C413" s="154" t="s">
        <v>147</v>
      </c>
      <c r="D413" s="155">
        <v>0</v>
      </c>
      <c r="E413" s="155">
        <v>0</v>
      </c>
      <c r="F413" s="155">
        <v>0</v>
      </c>
      <c r="G413" s="155">
        <v>0</v>
      </c>
    </row>
    <row r="414" spans="1:7" s="26" customFormat="1" ht="15" x14ac:dyDescent="0.2">
      <c r="A414" s="150"/>
      <c r="B414" s="150" t="s">
        <v>309</v>
      </c>
      <c r="C414" s="151" t="s">
        <v>65</v>
      </c>
      <c r="D414" s="152">
        <v>56545</v>
      </c>
      <c r="E414" s="152">
        <v>56545</v>
      </c>
      <c r="F414" s="152">
        <v>57358.12</v>
      </c>
      <c r="G414" s="152">
        <v>101.43800512865859</v>
      </c>
    </row>
    <row r="415" spans="1:7" s="26" customFormat="1" ht="28.5" x14ac:dyDescent="0.2">
      <c r="A415" s="153"/>
      <c r="B415" s="153" t="s">
        <v>317</v>
      </c>
      <c r="C415" s="154" t="s">
        <v>66</v>
      </c>
      <c r="D415" s="155">
        <v>0</v>
      </c>
      <c r="E415" s="155">
        <v>0</v>
      </c>
      <c r="F415" s="155">
        <v>8033.19</v>
      </c>
      <c r="G415" s="155">
        <v>0</v>
      </c>
    </row>
    <row r="416" spans="1:7" s="26" customFormat="1" ht="14.25" x14ac:dyDescent="0.2">
      <c r="A416" s="153"/>
      <c r="B416" s="153" t="s">
        <v>400</v>
      </c>
      <c r="C416" s="154" t="s">
        <v>67</v>
      </c>
      <c r="D416" s="155">
        <v>0</v>
      </c>
      <c r="E416" s="155">
        <v>0</v>
      </c>
      <c r="F416" s="155">
        <v>34059.86</v>
      </c>
      <c r="G416" s="155">
        <v>0</v>
      </c>
    </row>
    <row r="417" spans="1:7" s="26" customFormat="1" ht="14.25" x14ac:dyDescent="0.2">
      <c r="A417" s="153"/>
      <c r="B417" s="153" t="s">
        <v>424</v>
      </c>
      <c r="C417" s="154" t="s">
        <v>148</v>
      </c>
      <c r="D417" s="155">
        <v>0</v>
      </c>
      <c r="E417" s="155">
        <v>0</v>
      </c>
      <c r="F417" s="155">
        <v>5670.45</v>
      </c>
      <c r="G417" s="155">
        <v>0</v>
      </c>
    </row>
    <row r="418" spans="1:7" s="26" customFormat="1" ht="14.25" x14ac:dyDescent="0.2">
      <c r="A418" s="153"/>
      <c r="B418" s="153" t="s">
        <v>312</v>
      </c>
      <c r="C418" s="154" t="s">
        <v>65</v>
      </c>
      <c r="D418" s="155">
        <v>0</v>
      </c>
      <c r="E418" s="155">
        <v>0</v>
      </c>
      <c r="F418" s="155">
        <v>9594.6200000000008</v>
      </c>
      <c r="G418" s="155">
        <v>0</v>
      </c>
    </row>
    <row r="419" spans="1:7" s="26" customFormat="1" ht="15" x14ac:dyDescent="0.2">
      <c r="A419" s="150"/>
      <c r="B419" s="150" t="s">
        <v>425</v>
      </c>
      <c r="C419" s="151" t="s">
        <v>70</v>
      </c>
      <c r="D419" s="152">
        <v>7700</v>
      </c>
      <c r="E419" s="152">
        <v>7700</v>
      </c>
      <c r="F419" s="152">
        <v>7790.55</v>
      </c>
      <c r="G419" s="152">
        <v>101.17597402597403</v>
      </c>
    </row>
    <row r="420" spans="1:7" s="26" customFormat="1" ht="15" x14ac:dyDescent="0.2">
      <c r="A420" s="150"/>
      <c r="B420" s="150" t="s">
        <v>426</v>
      </c>
      <c r="C420" s="151" t="s">
        <v>72</v>
      </c>
      <c r="D420" s="152">
        <v>7700</v>
      </c>
      <c r="E420" s="152">
        <v>7700</v>
      </c>
      <c r="F420" s="152">
        <v>7790.55</v>
      </c>
      <c r="G420" s="152">
        <v>101.17597402597403</v>
      </c>
    </row>
    <row r="421" spans="1:7" s="26" customFormat="1" ht="14.25" x14ac:dyDescent="0.2">
      <c r="A421" s="153"/>
      <c r="B421" s="153" t="s">
        <v>427</v>
      </c>
      <c r="C421" s="154" t="s">
        <v>73</v>
      </c>
      <c r="D421" s="155">
        <v>0</v>
      </c>
      <c r="E421" s="155">
        <v>0</v>
      </c>
      <c r="F421" s="155">
        <v>7790.55</v>
      </c>
      <c r="G421" s="155">
        <v>0</v>
      </c>
    </row>
    <row r="422" spans="1:7" s="26" customFormat="1" ht="15" x14ac:dyDescent="0.2">
      <c r="A422" s="150"/>
      <c r="B422" s="150" t="s">
        <v>404</v>
      </c>
      <c r="C422" s="151" t="s">
        <v>97</v>
      </c>
      <c r="D422" s="152">
        <v>32868.75</v>
      </c>
      <c r="E422" s="152">
        <v>32868.75</v>
      </c>
      <c r="F422" s="152">
        <v>33441.14</v>
      </c>
      <c r="G422" s="152">
        <v>101.74144133865754</v>
      </c>
    </row>
    <row r="423" spans="1:7" s="26" customFormat="1" ht="30" x14ac:dyDescent="0.2">
      <c r="A423" s="150"/>
      <c r="B423" s="150" t="s">
        <v>405</v>
      </c>
      <c r="C423" s="151" t="s">
        <v>101</v>
      </c>
      <c r="D423" s="152">
        <v>24968.75</v>
      </c>
      <c r="E423" s="152">
        <v>24968.75</v>
      </c>
      <c r="F423" s="152">
        <v>25597.040000000001</v>
      </c>
      <c r="G423" s="152">
        <v>102.51630538172716</v>
      </c>
    </row>
    <row r="424" spans="1:7" s="26" customFormat="1" ht="15" x14ac:dyDescent="0.2">
      <c r="A424" s="150"/>
      <c r="B424" s="150" t="s">
        <v>406</v>
      </c>
      <c r="C424" s="151" t="s">
        <v>105</v>
      </c>
      <c r="D424" s="152">
        <v>24668.75</v>
      </c>
      <c r="E424" s="152">
        <v>24668.75</v>
      </c>
      <c r="F424" s="152">
        <v>24762.639999999999</v>
      </c>
      <c r="G424" s="152">
        <v>100.38060298961237</v>
      </c>
    </row>
    <row r="425" spans="1:7" s="26" customFormat="1" ht="14.25" x14ac:dyDescent="0.2">
      <c r="A425" s="153"/>
      <c r="B425" s="153" t="s">
        <v>428</v>
      </c>
      <c r="C425" s="154" t="s">
        <v>106</v>
      </c>
      <c r="D425" s="155">
        <v>0</v>
      </c>
      <c r="E425" s="155">
        <v>0</v>
      </c>
      <c r="F425" s="155">
        <v>3579</v>
      </c>
      <c r="G425" s="155">
        <v>0</v>
      </c>
    </row>
    <row r="426" spans="1:7" s="26" customFormat="1" ht="14.25" x14ac:dyDescent="0.2">
      <c r="A426" s="153"/>
      <c r="B426" s="153" t="s">
        <v>643</v>
      </c>
      <c r="C426" s="154" t="s">
        <v>168</v>
      </c>
      <c r="D426" s="155">
        <v>0</v>
      </c>
      <c r="E426" s="155">
        <v>0</v>
      </c>
      <c r="F426" s="155">
        <v>599.14</v>
      </c>
      <c r="G426" s="155">
        <v>0</v>
      </c>
    </row>
    <row r="427" spans="1:7" s="26" customFormat="1" ht="14.25" x14ac:dyDescent="0.2">
      <c r="A427" s="153"/>
      <c r="B427" s="153" t="s">
        <v>494</v>
      </c>
      <c r="C427" s="154" t="s">
        <v>166</v>
      </c>
      <c r="D427" s="155">
        <v>0</v>
      </c>
      <c r="E427" s="155">
        <v>0</v>
      </c>
      <c r="F427" s="155">
        <v>708</v>
      </c>
      <c r="G427" s="155">
        <v>0</v>
      </c>
    </row>
    <row r="428" spans="1:7" s="26" customFormat="1" ht="14.25" x14ac:dyDescent="0.2">
      <c r="A428" s="153"/>
      <c r="B428" s="153" t="s">
        <v>407</v>
      </c>
      <c r="C428" s="154" t="s">
        <v>149</v>
      </c>
      <c r="D428" s="155">
        <v>0</v>
      </c>
      <c r="E428" s="155">
        <v>0</v>
      </c>
      <c r="F428" s="155">
        <v>19876.5</v>
      </c>
      <c r="G428" s="155">
        <v>0</v>
      </c>
    </row>
    <row r="429" spans="1:7" s="26" customFormat="1" ht="30" x14ac:dyDescent="0.2">
      <c r="A429" s="150"/>
      <c r="B429" s="150" t="s">
        <v>429</v>
      </c>
      <c r="C429" s="151" t="s">
        <v>107</v>
      </c>
      <c r="D429" s="152">
        <v>300</v>
      </c>
      <c r="E429" s="152">
        <v>300</v>
      </c>
      <c r="F429" s="152">
        <v>834.4</v>
      </c>
      <c r="G429" s="152">
        <v>278.13333333333333</v>
      </c>
    </row>
    <row r="430" spans="1:7" s="26" customFormat="1" ht="14.25" x14ac:dyDescent="0.2">
      <c r="A430" s="153"/>
      <c r="B430" s="153" t="s">
        <v>430</v>
      </c>
      <c r="C430" s="154" t="s">
        <v>431</v>
      </c>
      <c r="D430" s="155">
        <v>0</v>
      </c>
      <c r="E430" s="155">
        <v>0</v>
      </c>
      <c r="F430" s="155">
        <v>834.4</v>
      </c>
      <c r="G430" s="155">
        <v>0</v>
      </c>
    </row>
    <row r="431" spans="1:7" s="26" customFormat="1" ht="15" x14ac:dyDescent="0.2">
      <c r="A431" s="150"/>
      <c r="B431" s="150" t="s">
        <v>612</v>
      </c>
      <c r="C431" s="151" t="s">
        <v>109</v>
      </c>
      <c r="D431" s="152">
        <v>0</v>
      </c>
      <c r="E431" s="152">
        <v>0</v>
      </c>
      <c r="F431" s="152">
        <v>0</v>
      </c>
      <c r="G431" s="152">
        <v>0</v>
      </c>
    </row>
    <row r="432" spans="1:7" s="26" customFormat="1" ht="14.25" x14ac:dyDescent="0.2">
      <c r="A432" s="153"/>
      <c r="B432" s="153" t="s">
        <v>745</v>
      </c>
      <c r="C432" s="154" t="s">
        <v>746</v>
      </c>
      <c r="D432" s="155">
        <v>0</v>
      </c>
      <c r="E432" s="155">
        <v>0</v>
      </c>
      <c r="F432" s="155">
        <v>0</v>
      </c>
      <c r="G432" s="155">
        <v>0</v>
      </c>
    </row>
    <row r="433" spans="1:7" s="26" customFormat="1" ht="30" x14ac:dyDescent="0.2">
      <c r="A433" s="150"/>
      <c r="B433" s="150" t="s">
        <v>446</v>
      </c>
      <c r="C433" s="151" t="s">
        <v>156</v>
      </c>
      <c r="D433" s="152">
        <v>7900</v>
      </c>
      <c r="E433" s="152">
        <v>7900</v>
      </c>
      <c r="F433" s="152">
        <v>7844.1</v>
      </c>
      <c r="G433" s="152">
        <v>99.292405063291142</v>
      </c>
    </row>
    <row r="434" spans="1:7" s="26" customFormat="1" ht="15" x14ac:dyDescent="0.2">
      <c r="A434" s="150"/>
      <c r="B434" s="150" t="s">
        <v>447</v>
      </c>
      <c r="C434" s="151" t="s">
        <v>157</v>
      </c>
      <c r="D434" s="152">
        <v>7900</v>
      </c>
      <c r="E434" s="152">
        <v>7900</v>
      </c>
      <c r="F434" s="152">
        <v>7844.1</v>
      </c>
      <c r="G434" s="152">
        <v>99.292405063291142</v>
      </c>
    </row>
    <row r="435" spans="1:7" s="26" customFormat="1" ht="14.25" x14ac:dyDescent="0.2">
      <c r="A435" s="153"/>
      <c r="B435" s="153" t="s">
        <v>448</v>
      </c>
      <c r="C435" s="154" t="s">
        <v>157</v>
      </c>
      <c r="D435" s="155">
        <v>0</v>
      </c>
      <c r="E435" s="155">
        <v>0</v>
      </c>
      <c r="F435" s="155">
        <v>7844.1</v>
      </c>
      <c r="G435" s="155">
        <v>0</v>
      </c>
    </row>
    <row r="436" spans="1:7" s="26" customFormat="1" ht="30" x14ac:dyDescent="0.2">
      <c r="A436" s="148" t="s">
        <v>432</v>
      </c>
      <c r="B436" s="169" t="s">
        <v>741</v>
      </c>
      <c r="C436" s="168"/>
      <c r="D436" s="149">
        <v>90000</v>
      </c>
      <c r="E436" s="149">
        <v>90000</v>
      </c>
      <c r="F436" s="149">
        <v>86305.81</v>
      </c>
      <c r="G436" s="149">
        <v>95.895344444444447</v>
      </c>
    </row>
    <row r="437" spans="1:7" s="26" customFormat="1" ht="15" x14ac:dyDescent="0.2">
      <c r="A437" s="150"/>
      <c r="B437" s="150" t="s">
        <v>307</v>
      </c>
      <c r="C437" s="151" t="s">
        <v>38</v>
      </c>
      <c r="D437" s="152">
        <v>90000</v>
      </c>
      <c r="E437" s="152">
        <v>90000</v>
      </c>
      <c r="F437" s="152">
        <v>86305.81</v>
      </c>
      <c r="G437" s="152">
        <v>95.895344444444447</v>
      </c>
    </row>
    <row r="438" spans="1:7" s="26" customFormat="1" ht="15" x14ac:dyDescent="0.2">
      <c r="A438" s="150"/>
      <c r="B438" s="150" t="s">
        <v>360</v>
      </c>
      <c r="C438" s="151" t="s">
        <v>39</v>
      </c>
      <c r="D438" s="152">
        <v>68900</v>
      </c>
      <c r="E438" s="152">
        <v>68900</v>
      </c>
      <c r="F438" s="152">
        <v>68027.179999999993</v>
      </c>
      <c r="G438" s="152">
        <v>98.733207547169812</v>
      </c>
    </row>
    <row r="439" spans="1:7" s="26" customFormat="1" ht="15" x14ac:dyDescent="0.2">
      <c r="A439" s="150"/>
      <c r="B439" s="150" t="s">
        <v>361</v>
      </c>
      <c r="C439" s="151" t="s">
        <v>362</v>
      </c>
      <c r="D439" s="152">
        <v>59400</v>
      </c>
      <c r="E439" s="152">
        <v>59400</v>
      </c>
      <c r="F439" s="152">
        <v>58325.43</v>
      </c>
      <c r="G439" s="152">
        <v>98.190959595959598</v>
      </c>
    </row>
    <row r="440" spans="1:7" s="26" customFormat="1" ht="14.25" x14ac:dyDescent="0.2">
      <c r="A440" s="153"/>
      <c r="B440" s="153" t="s">
        <v>363</v>
      </c>
      <c r="C440" s="154" t="s">
        <v>41</v>
      </c>
      <c r="D440" s="155">
        <v>0</v>
      </c>
      <c r="E440" s="155">
        <v>0</v>
      </c>
      <c r="F440" s="155">
        <v>56156.26</v>
      </c>
      <c r="G440" s="155">
        <v>0</v>
      </c>
    </row>
    <row r="441" spans="1:7" s="26" customFormat="1" ht="14.25" x14ac:dyDescent="0.2">
      <c r="A441" s="153"/>
      <c r="B441" s="153" t="s">
        <v>491</v>
      </c>
      <c r="C441" s="154" t="s">
        <v>177</v>
      </c>
      <c r="D441" s="155">
        <v>0</v>
      </c>
      <c r="E441" s="155">
        <v>0</v>
      </c>
      <c r="F441" s="155">
        <v>2169.17</v>
      </c>
      <c r="G441" s="155">
        <v>0</v>
      </c>
    </row>
    <row r="442" spans="1:7" s="26" customFormat="1" ht="15" x14ac:dyDescent="0.2">
      <c r="A442" s="150"/>
      <c r="B442" s="150" t="s">
        <v>366</v>
      </c>
      <c r="C442" s="151" t="s">
        <v>43</v>
      </c>
      <c r="D442" s="152">
        <v>9500</v>
      </c>
      <c r="E442" s="152">
        <v>9500</v>
      </c>
      <c r="F442" s="152">
        <v>9701.75</v>
      </c>
      <c r="G442" s="152">
        <v>102.12368421052632</v>
      </c>
    </row>
    <row r="443" spans="1:7" s="26" customFormat="1" ht="14.25" x14ac:dyDescent="0.2">
      <c r="A443" s="153"/>
      <c r="B443" s="153" t="s">
        <v>367</v>
      </c>
      <c r="C443" s="154" t="s">
        <v>368</v>
      </c>
      <c r="D443" s="155">
        <v>0</v>
      </c>
      <c r="E443" s="155">
        <v>0</v>
      </c>
      <c r="F443" s="155">
        <v>9701.75</v>
      </c>
      <c r="G443" s="155">
        <v>0</v>
      </c>
    </row>
    <row r="444" spans="1:7" s="26" customFormat="1" ht="15" x14ac:dyDescent="0.2">
      <c r="A444" s="150"/>
      <c r="B444" s="150" t="s">
        <v>308</v>
      </c>
      <c r="C444" s="151" t="s">
        <v>46</v>
      </c>
      <c r="D444" s="152">
        <v>20600</v>
      </c>
      <c r="E444" s="152">
        <v>20600</v>
      </c>
      <c r="F444" s="152">
        <v>18089.25</v>
      </c>
      <c r="G444" s="152">
        <v>87.8118932038835</v>
      </c>
    </row>
    <row r="445" spans="1:7" s="26" customFormat="1" ht="15" x14ac:dyDescent="0.2">
      <c r="A445" s="150"/>
      <c r="B445" s="150" t="s">
        <v>371</v>
      </c>
      <c r="C445" s="151" t="s">
        <v>47</v>
      </c>
      <c r="D445" s="152">
        <v>3070</v>
      </c>
      <c r="E445" s="152">
        <v>3070</v>
      </c>
      <c r="F445" s="152">
        <v>3053.2</v>
      </c>
      <c r="G445" s="152">
        <v>99.45276872964169</v>
      </c>
    </row>
    <row r="446" spans="1:7" s="26" customFormat="1" ht="14.25" x14ac:dyDescent="0.2">
      <c r="A446" s="153"/>
      <c r="B446" s="153" t="s">
        <v>373</v>
      </c>
      <c r="C446" s="154" t="s">
        <v>49</v>
      </c>
      <c r="D446" s="155">
        <v>0</v>
      </c>
      <c r="E446" s="155">
        <v>0</v>
      </c>
      <c r="F446" s="155">
        <v>3053.2</v>
      </c>
      <c r="G446" s="155">
        <v>0</v>
      </c>
    </row>
    <row r="447" spans="1:7" s="26" customFormat="1" ht="15" x14ac:dyDescent="0.2">
      <c r="A447" s="150"/>
      <c r="B447" s="150" t="s">
        <v>418</v>
      </c>
      <c r="C447" s="151" t="s">
        <v>51</v>
      </c>
      <c r="D447" s="152">
        <v>15000</v>
      </c>
      <c r="E447" s="152">
        <v>15000</v>
      </c>
      <c r="F447" s="152">
        <v>13405.93</v>
      </c>
      <c r="G447" s="152">
        <v>89.372866666666667</v>
      </c>
    </row>
    <row r="448" spans="1:7" s="26" customFormat="1" ht="14.25" x14ac:dyDescent="0.2">
      <c r="A448" s="153"/>
      <c r="B448" s="153" t="s">
        <v>419</v>
      </c>
      <c r="C448" s="154" t="s">
        <v>52</v>
      </c>
      <c r="D448" s="155">
        <v>0</v>
      </c>
      <c r="E448" s="155">
        <v>0</v>
      </c>
      <c r="F448" s="155">
        <v>6839.9</v>
      </c>
      <c r="G448" s="155">
        <v>0</v>
      </c>
    </row>
    <row r="449" spans="1:7" s="26" customFormat="1" ht="14.25" x14ac:dyDescent="0.2">
      <c r="A449" s="153"/>
      <c r="B449" s="153" t="s">
        <v>420</v>
      </c>
      <c r="C449" s="154" t="s">
        <v>53</v>
      </c>
      <c r="D449" s="155">
        <v>0</v>
      </c>
      <c r="E449" s="155">
        <v>0</v>
      </c>
      <c r="F449" s="155">
        <v>4442.78</v>
      </c>
      <c r="G449" s="155">
        <v>0</v>
      </c>
    </row>
    <row r="450" spans="1:7" s="26" customFormat="1" ht="14.25" x14ac:dyDescent="0.2">
      <c r="A450" s="153"/>
      <c r="B450" s="153" t="s">
        <v>433</v>
      </c>
      <c r="C450" s="154" t="s">
        <v>54</v>
      </c>
      <c r="D450" s="155">
        <v>0</v>
      </c>
      <c r="E450" s="155">
        <v>0</v>
      </c>
      <c r="F450" s="155">
        <v>2123.25</v>
      </c>
      <c r="G450" s="155">
        <v>0</v>
      </c>
    </row>
    <row r="451" spans="1:7" s="26" customFormat="1" ht="15" x14ac:dyDescent="0.2">
      <c r="A451" s="150"/>
      <c r="B451" s="150" t="s">
        <v>377</v>
      </c>
      <c r="C451" s="151" t="s">
        <v>56</v>
      </c>
      <c r="D451" s="152">
        <v>2430</v>
      </c>
      <c r="E451" s="152">
        <v>2430</v>
      </c>
      <c r="F451" s="152">
        <v>1517.62</v>
      </c>
      <c r="G451" s="152">
        <v>62.453497942386832</v>
      </c>
    </row>
    <row r="452" spans="1:7" s="26" customFormat="1" ht="14.25" x14ac:dyDescent="0.2">
      <c r="A452" s="153"/>
      <c r="B452" s="153" t="s">
        <v>422</v>
      </c>
      <c r="C452" s="154" t="s">
        <v>57</v>
      </c>
      <c r="D452" s="155">
        <v>0</v>
      </c>
      <c r="E452" s="155">
        <v>0</v>
      </c>
      <c r="F452" s="155">
        <v>180.14</v>
      </c>
      <c r="G452" s="155">
        <v>0</v>
      </c>
    </row>
    <row r="453" spans="1:7" s="26" customFormat="1" ht="14.25" x14ac:dyDescent="0.2">
      <c r="A453" s="153"/>
      <c r="B453" s="153" t="s">
        <v>423</v>
      </c>
      <c r="C453" s="154" t="s">
        <v>60</v>
      </c>
      <c r="D453" s="155">
        <v>0</v>
      </c>
      <c r="E453" s="155">
        <v>0</v>
      </c>
      <c r="F453" s="155">
        <v>245</v>
      </c>
      <c r="G453" s="155">
        <v>0</v>
      </c>
    </row>
    <row r="454" spans="1:7" s="26" customFormat="1" ht="14.25" x14ac:dyDescent="0.2">
      <c r="A454" s="153"/>
      <c r="B454" s="153" t="s">
        <v>493</v>
      </c>
      <c r="C454" s="154" t="s">
        <v>61</v>
      </c>
      <c r="D454" s="155">
        <v>0</v>
      </c>
      <c r="E454" s="155">
        <v>0</v>
      </c>
      <c r="F454" s="155">
        <v>330</v>
      </c>
      <c r="G454" s="155">
        <v>0</v>
      </c>
    </row>
    <row r="455" spans="1:7" s="26" customFormat="1" ht="14.25" x14ac:dyDescent="0.2">
      <c r="A455" s="153"/>
      <c r="B455" s="153" t="s">
        <v>435</v>
      </c>
      <c r="C455" s="154" t="s">
        <v>63</v>
      </c>
      <c r="D455" s="155">
        <v>0</v>
      </c>
      <c r="E455" s="155">
        <v>0</v>
      </c>
      <c r="F455" s="155">
        <v>762.48</v>
      </c>
      <c r="G455" s="155">
        <v>0</v>
      </c>
    </row>
    <row r="456" spans="1:7" s="26" customFormat="1" ht="15" x14ac:dyDescent="0.2">
      <c r="A456" s="150"/>
      <c r="B456" s="150" t="s">
        <v>309</v>
      </c>
      <c r="C456" s="151" t="s">
        <v>65</v>
      </c>
      <c r="D456" s="152">
        <v>100</v>
      </c>
      <c r="E456" s="152">
        <v>100</v>
      </c>
      <c r="F456" s="152">
        <v>112.5</v>
      </c>
      <c r="G456" s="152">
        <v>112.5</v>
      </c>
    </row>
    <row r="457" spans="1:7" s="26" customFormat="1" ht="14.25" x14ac:dyDescent="0.2">
      <c r="A457" s="153"/>
      <c r="B457" s="153" t="s">
        <v>424</v>
      </c>
      <c r="C457" s="154" t="s">
        <v>148</v>
      </c>
      <c r="D457" s="155">
        <v>0</v>
      </c>
      <c r="E457" s="155">
        <v>0</v>
      </c>
      <c r="F457" s="155">
        <v>112.5</v>
      </c>
      <c r="G457" s="155">
        <v>0</v>
      </c>
    </row>
    <row r="458" spans="1:7" s="26" customFormat="1" ht="15" x14ac:dyDescent="0.2">
      <c r="A458" s="150"/>
      <c r="B458" s="150" t="s">
        <v>425</v>
      </c>
      <c r="C458" s="151" t="s">
        <v>70</v>
      </c>
      <c r="D458" s="152">
        <v>500</v>
      </c>
      <c r="E458" s="152">
        <v>500</v>
      </c>
      <c r="F458" s="152">
        <v>189.38</v>
      </c>
      <c r="G458" s="152">
        <v>37.875999999999998</v>
      </c>
    </row>
    <row r="459" spans="1:7" s="26" customFormat="1" ht="15" x14ac:dyDescent="0.2">
      <c r="A459" s="150"/>
      <c r="B459" s="150" t="s">
        <v>426</v>
      </c>
      <c r="C459" s="151" t="s">
        <v>72</v>
      </c>
      <c r="D459" s="152">
        <v>500</v>
      </c>
      <c r="E459" s="152">
        <v>500</v>
      </c>
      <c r="F459" s="152">
        <v>189.38</v>
      </c>
      <c r="G459" s="152">
        <v>37.875999999999998</v>
      </c>
    </row>
    <row r="460" spans="1:7" s="26" customFormat="1" ht="14.25" x14ac:dyDescent="0.2">
      <c r="A460" s="153"/>
      <c r="B460" s="153" t="s">
        <v>427</v>
      </c>
      <c r="C460" s="154" t="s">
        <v>73</v>
      </c>
      <c r="D460" s="155">
        <v>0</v>
      </c>
      <c r="E460" s="155">
        <v>0</v>
      </c>
      <c r="F460" s="155">
        <v>189.38</v>
      </c>
      <c r="G460" s="155">
        <v>0</v>
      </c>
    </row>
    <row r="461" spans="1:7" s="26" customFormat="1" ht="30" x14ac:dyDescent="0.2">
      <c r="A461" s="148" t="s">
        <v>436</v>
      </c>
      <c r="B461" s="169" t="s">
        <v>437</v>
      </c>
      <c r="C461" s="168"/>
      <c r="D461" s="149">
        <v>109100</v>
      </c>
      <c r="E461" s="149">
        <v>109100</v>
      </c>
      <c r="F461" s="149">
        <v>94735.22</v>
      </c>
      <c r="G461" s="149">
        <v>86.833382218148486</v>
      </c>
    </row>
    <row r="462" spans="1:7" s="26" customFormat="1" ht="15" x14ac:dyDescent="0.2">
      <c r="A462" s="150"/>
      <c r="B462" s="150" t="s">
        <v>307</v>
      </c>
      <c r="C462" s="151" t="s">
        <v>38</v>
      </c>
      <c r="D462" s="152">
        <v>98068</v>
      </c>
      <c r="E462" s="152">
        <v>98068</v>
      </c>
      <c r="F462" s="152">
        <v>83703.22</v>
      </c>
      <c r="G462" s="152">
        <v>85.352224986743892</v>
      </c>
    </row>
    <row r="463" spans="1:7" s="26" customFormat="1" ht="15" x14ac:dyDescent="0.2">
      <c r="A463" s="150"/>
      <c r="B463" s="150" t="s">
        <v>308</v>
      </c>
      <c r="C463" s="151" t="s">
        <v>46</v>
      </c>
      <c r="D463" s="152">
        <v>98068</v>
      </c>
      <c r="E463" s="152">
        <v>98068</v>
      </c>
      <c r="F463" s="152">
        <v>83703.22</v>
      </c>
      <c r="G463" s="152">
        <v>85.352224986743892</v>
      </c>
    </row>
    <row r="464" spans="1:7" s="26" customFormat="1" ht="15" x14ac:dyDescent="0.2">
      <c r="A464" s="150"/>
      <c r="B464" s="150" t="s">
        <v>371</v>
      </c>
      <c r="C464" s="151" t="s">
        <v>47</v>
      </c>
      <c r="D464" s="152">
        <v>0</v>
      </c>
      <c r="E464" s="152">
        <v>0</v>
      </c>
      <c r="F464" s="152">
        <v>0</v>
      </c>
      <c r="G464" s="152">
        <v>0</v>
      </c>
    </row>
    <row r="465" spans="1:7" s="26" customFormat="1" ht="14.25" x14ac:dyDescent="0.2">
      <c r="A465" s="153"/>
      <c r="B465" s="153" t="s">
        <v>374</v>
      </c>
      <c r="C465" s="154" t="s">
        <v>50</v>
      </c>
      <c r="D465" s="155">
        <v>0</v>
      </c>
      <c r="E465" s="155">
        <v>0</v>
      </c>
      <c r="F465" s="155">
        <v>0</v>
      </c>
      <c r="G465" s="155">
        <v>0</v>
      </c>
    </row>
    <row r="466" spans="1:7" s="26" customFormat="1" ht="15" x14ac:dyDescent="0.2">
      <c r="A466" s="150"/>
      <c r="B466" s="150" t="s">
        <v>418</v>
      </c>
      <c r="C466" s="151" t="s">
        <v>51</v>
      </c>
      <c r="D466" s="152">
        <v>93079.4</v>
      </c>
      <c r="E466" s="152">
        <v>93079.4</v>
      </c>
      <c r="F466" s="152">
        <v>80899.94</v>
      </c>
      <c r="G466" s="152">
        <v>86.914977965049189</v>
      </c>
    </row>
    <row r="467" spans="1:7" s="26" customFormat="1" ht="14.25" x14ac:dyDescent="0.2">
      <c r="A467" s="153"/>
      <c r="B467" s="153" t="s">
        <v>419</v>
      </c>
      <c r="C467" s="154" t="s">
        <v>52</v>
      </c>
      <c r="D467" s="155">
        <v>0</v>
      </c>
      <c r="E467" s="155">
        <v>0</v>
      </c>
      <c r="F467" s="155">
        <v>8452.52</v>
      </c>
      <c r="G467" s="155">
        <v>0</v>
      </c>
    </row>
    <row r="468" spans="1:7" s="26" customFormat="1" ht="14.25" x14ac:dyDescent="0.2">
      <c r="A468" s="153"/>
      <c r="B468" s="153" t="s">
        <v>492</v>
      </c>
      <c r="C468" s="154" t="s">
        <v>178</v>
      </c>
      <c r="D468" s="155">
        <v>0</v>
      </c>
      <c r="E468" s="155">
        <v>0</v>
      </c>
      <c r="F468" s="155">
        <v>34742.44</v>
      </c>
      <c r="G468" s="155">
        <v>0</v>
      </c>
    </row>
    <row r="469" spans="1:7" s="26" customFormat="1" ht="14.25" x14ac:dyDescent="0.2">
      <c r="A469" s="153"/>
      <c r="B469" s="153" t="s">
        <v>420</v>
      </c>
      <c r="C469" s="154" t="s">
        <v>53</v>
      </c>
      <c r="D469" s="155">
        <v>0</v>
      </c>
      <c r="E469" s="155">
        <v>0</v>
      </c>
      <c r="F469" s="155">
        <v>10816.98</v>
      </c>
      <c r="G469" s="155">
        <v>0</v>
      </c>
    </row>
    <row r="470" spans="1:7" s="26" customFormat="1" ht="14.25" x14ac:dyDescent="0.2">
      <c r="A470" s="153"/>
      <c r="B470" s="153" t="s">
        <v>421</v>
      </c>
      <c r="C470" s="154" t="s">
        <v>55</v>
      </c>
      <c r="D470" s="155">
        <v>0</v>
      </c>
      <c r="E470" s="155">
        <v>0</v>
      </c>
      <c r="F470" s="155">
        <v>26888</v>
      </c>
      <c r="G470" s="155">
        <v>0</v>
      </c>
    </row>
    <row r="471" spans="1:7" s="26" customFormat="1" ht="15" x14ac:dyDescent="0.2">
      <c r="A471" s="150"/>
      <c r="B471" s="150" t="s">
        <v>377</v>
      </c>
      <c r="C471" s="151" t="s">
        <v>56</v>
      </c>
      <c r="D471" s="152">
        <v>3288.6</v>
      </c>
      <c r="E471" s="152">
        <v>3288.6</v>
      </c>
      <c r="F471" s="152">
        <v>1110.1600000000001</v>
      </c>
      <c r="G471" s="152">
        <v>33.757830079669162</v>
      </c>
    </row>
    <row r="472" spans="1:7" s="26" customFormat="1" ht="14.25" x14ac:dyDescent="0.2">
      <c r="A472" s="153"/>
      <c r="B472" s="153" t="s">
        <v>423</v>
      </c>
      <c r="C472" s="154" t="s">
        <v>60</v>
      </c>
      <c r="D472" s="155">
        <v>0</v>
      </c>
      <c r="E472" s="155">
        <v>0</v>
      </c>
      <c r="F472" s="155">
        <v>1110.1600000000001</v>
      </c>
      <c r="G472" s="155">
        <v>0</v>
      </c>
    </row>
    <row r="473" spans="1:7" s="26" customFormat="1" ht="15" x14ac:dyDescent="0.2">
      <c r="A473" s="150"/>
      <c r="B473" s="150" t="s">
        <v>315</v>
      </c>
      <c r="C473" s="151" t="s">
        <v>147</v>
      </c>
      <c r="D473" s="152">
        <v>1700</v>
      </c>
      <c r="E473" s="152">
        <v>1700</v>
      </c>
      <c r="F473" s="152">
        <v>1693.12</v>
      </c>
      <c r="G473" s="152">
        <v>99.595294117647057</v>
      </c>
    </row>
    <row r="474" spans="1:7" s="26" customFormat="1" ht="14.25" x14ac:dyDescent="0.2">
      <c r="A474" s="153"/>
      <c r="B474" s="153" t="s">
        <v>316</v>
      </c>
      <c r="C474" s="154" t="s">
        <v>147</v>
      </c>
      <c r="D474" s="155">
        <v>0</v>
      </c>
      <c r="E474" s="155">
        <v>0</v>
      </c>
      <c r="F474" s="155">
        <v>1693.12</v>
      </c>
      <c r="G474" s="155">
        <v>0</v>
      </c>
    </row>
    <row r="475" spans="1:7" s="26" customFormat="1" ht="15" x14ac:dyDescent="0.2">
      <c r="A475" s="150"/>
      <c r="B475" s="150" t="s">
        <v>404</v>
      </c>
      <c r="C475" s="151" t="s">
        <v>97</v>
      </c>
      <c r="D475" s="152">
        <v>11032</v>
      </c>
      <c r="E475" s="152">
        <v>11032</v>
      </c>
      <c r="F475" s="152">
        <v>11032</v>
      </c>
      <c r="G475" s="152">
        <v>100</v>
      </c>
    </row>
    <row r="476" spans="1:7" s="26" customFormat="1" ht="30" x14ac:dyDescent="0.2">
      <c r="A476" s="150"/>
      <c r="B476" s="150" t="s">
        <v>405</v>
      </c>
      <c r="C476" s="151" t="s">
        <v>101</v>
      </c>
      <c r="D476" s="152">
        <v>11032</v>
      </c>
      <c r="E476" s="152">
        <v>11032</v>
      </c>
      <c r="F476" s="152">
        <v>11032</v>
      </c>
      <c r="G476" s="152">
        <v>100</v>
      </c>
    </row>
    <row r="477" spans="1:7" s="26" customFormat="1" ht="15" x14ac:dyDescent="0.2">
      <c r="A477" s="150"/>
      <c r="B477" s="150" t="s">
        <v>406</v>
      </c>
      <c r="C477" s="151" t="s">
        <v>105</v>
      </c>
      <c r="D477" s="152">
        <v>11032</v>
      </c>
      <c r="E477" s="152">
        <v>11032</v>
      </c>
      <c r="F477" s="152">
        <v>11032</v>
      </c>
      <c r="G477" s="152">
        <v>100</v>
      </c>
    </row>
    <row r="478" spans="1:7" s="26" customFormat="1" ht="14.25" x14ac:dyDescent="0.2">
      <c r="A478" s="153"/>
      <c r="B478" s="153" t="s">
        <v>407</v>
      </c>
      <c r="C478" s="154" t="s">
        <v>149</v>
      </c>
      <c r="D478" s="155">
        <v>0</v>
      </c>
      <c r="E478" s="155">
        <v>0</v>
      </c>
      <c r="F478" s="155">
        <v>11032</v>
      </c>
      <c r="G478" s="155">
        <v>0</v>
      </c>
    </row>
    <row r="479" spans="1:7" s="26" customFormat="1" ht="30" x14ac:dyDescent="0.2">
      <c r="A479" s="148" t="s">
        <v>495</v>
      </c>
      <c r="B479" s="169" t="s">
        <v>496</v>
      </c>
      <c r="C479" s="168"/>
      <c r="D479" s="149">
        <v>8000</v>
      </c>
      <c r="E479" s="149">
        <v>8000</v>
      </c>
      <c r="F479" s="149">
        <v>7985.85</v>
      </c>
      <c r="G479" s="149">
        <v>99.823125000000005</v>
      </c>
    </row>
    <row r="480" spans="1:7" s="26" customFormat="1" ht="15" x14ac:dyDescent="0.2">
      <c r="A480" s="150"/>
      <c r="B480" s="150" t="s">
        <v>307</v>
      </c>
      <c r="C480" s="151" t="s">
        <v>38</v>
      </c>
      <c r="D480" s="152">
        <v>8000</v>
      </c>
      <c r="E480" s="152">
        <v>8000</v>
      </c>
      <c r="F480" s="152">
        <v>7985.85</v>
      </c>
      <c r="G480" s="152">
        <v>99.823125000000005</v>
      </c>
    </row>
    <row r="481" spans="1:7" s="26" customFormat="1" ht="15" x14ac:dyDescent="0.2">
      <c r="A481" s="150"/>
      <c r="B481" s="150" t="s">
        <v>308</v>
      </c>
      <c r="C481" s="151" t="s">
        <v>46</v>
      </c>
      <c r="D481" s="152">
        <v>8000</v>
      </c>
      <c r="E481" s="152">
        <v>8000</v>
      </c>
      <c r="F481" s="152">
        <v>7985.85</v>
      </c>
      <c r="G481" s="152">
        <v>99.823125000000005</v>
      </c>
    </row>
    <row r="482" spans="1:7" s="26" customFormat="1" ht="15" x14ac:dyDescent="0.2">
      <c r="A482" s="150"/>
      <c r="B482" s="150" t="s">
        <v>418</v>
      </c>
      <c r="C482" s="151" t="s">
        <v>51</v>
      </c>
      <c r="D482" s="152">
        <v>8000</v>
      </c>
      <c r="E482" s="152">
        <v>8000</v>
      </c>
      <c r="F482" s="152">
        <v>7985.85</v>
      </c>
      <c r="G482" s="152">
        <v>99.823125000000005</v>
      </c>
    </row>
    <row r="483" spans="1:7" s="26" customFormat="1" ht="14.25" x14ac:dyDescent="0.2">
      <c r="A483" s="153"/>
      <c r="B483" s="153" t="s">
        <v>419</v>
      </c>
      <c r="C483" s="154" t="s">
        <v>52</v>
      </c>
      <c r="D483" s="155">
        <v>0</v>
      </c>
      <c r="E483" s="155">
        <v>0</v>
      </c>
      <c r="F483" s="155">
        <v>5299.25</v>
      </c>
      <c r="G483" s="155">
        <v>0</v>
      </c>
    </row>
    <row r="484" spans="1:7" s="26" customFormat="1" ht="14.25" x14ac:dyDescent="0.2">
      <c r="A484" s="153"/>
      <c r="B484" s="153" t="s">
        <v>433</v>
      </c>
      <c r="C484" s="154" t="s">
        <v>54</v>
      </c>
      <c r="D484" s="155">
        <v>0</v>
      </c>
      <c r="E484" s="155">
        <v>0</v>
      </c>
      <c r="F484" s="155">
        <v>2686.6</v>
      </c>
      <c r="G484" s="155">
        <v>0</v>
      </c>
    </row>
    <row r="485" spans="1:7" s="26" customFormat="1" ht="15" x14ac:dyDescent="0.2">
      <c r="A485" s="150"/>
      <c r="B485" s="150" t="s">
        <v>309</v>
      </c>
      <c r="C485" s="151" t="s">
        <v>65</v>
      </c>
      <c r="D485" s="152">
        <v>0</v>
      </c>
      <c r="E485" s="152">
        <v>0</v>
      </c>
      <c r="F485" s="152">
        <v>0</v>
      </c>
      <c r="G485" s="152">
        <v>0</v>
      </c>
    </row>
    <row r="486" spans="1:7" s="26" customFormat="1" ht="14.25" x14ac:dyDescent="0.2">
      <c r="A486" s="153"/>
      <c r="B486" s="153" t="s">
        <v>312</v>
      </c>
      <c r="C486" s="154" t="s">
        <v>65</v>
      </c>
      <c r="D486" s="155">
        <v>0</v>
      </c>
      <c r="E486" s="155">
        <v>0</v>
      </c>
      <c r="F486" s="155">
        <v>0</v>
      </c>
      <c r="G486" s="155">
        <v>0</v>
      </c>
    </row>
    <row r="487" spans="1:7" s="26" customFormat="1" ht="45" x14ac:dyDescent="0.2">
      <c r="A487" s="146" t="s">
        <v>497</v>
      </c>
      <c r="B487" s="167" t="s">
        <v>498</v>
      </c>
      <c r="C487" s="168"/>
      <c r="D487" s="147">
        <v>1130000</v>
      </c>
      <c r="E487" s="147">
        <v>1122249.73</v>
      </c>
      <c r="F487" s="147">
        <v>1086464.93</v>
      </c>
      <c r="G487" s="147">
        <v>96.81</v>
      </c>
    </row>
    <row r="488" spans="1:7" s="26" customFormat="1" ht="30" x14ac:dyDescent="0.2">
      <c r="A488" s="148" t="s">
        <v>348</v>
      </c>
      <c r="B488" s="169" t="s">
        <v>4</v>
      </c>
      <c r="C488" s="168"/>
      <c r="D488" s="149">
        <v>1130000</v>
      </c>
      <c r="E488" s="149">
        <v>1122249.73</v>
      </c>
      <c r="F488" s="149">
        <v>1086464.93</v>
      </c>
      <c r="G488" s="149">
        <v>96.81</v>
      </c>
    </row>
    <row r="489" spans="1:7" s="26" customFormat="1" ht="15" x14ac:dyDescent="0.2">
      <c r="A489" s="150"/>
      <c r="B489" s="150" t="s">
        <v>307</v>
      </c>
      <c r="C489" s="151" t="s">
        <v>38</v>
      </c>
      <c r="D489" s="152">
        <v>1130000</v>
      </c>
      <c r="E489" s="152">
        <v>1122249.73</v>
      </c>
      <c r="F489" s="152">
        <v>1086464.93</v>
      </c>
      <c r="G489" s="152">
        <v>96.81</v>
      </c>
    </row>
    <row r="490" spans="1:7" s="26" customFormat="1" ht="30" x14ac:dyDescent="0.2">
      <c r="A490" s="150"/>
      <c r="B490" s="150" t="s">
        <v>462</v>
      </c>
      <c r="C490" s="151" t="s">
        <v>463</v>
      </c>
      <c r="D490" s="152">
        <v>30000</v>
      </c>
      <c r="E490" s="152">
        <v>30000</v>
      </c>
      <c r="F490" s="152">
        <v>17461.86</v>
      </c>
      <c r="G490" s="152">
        <v>58.206200000000003</v>
      </c>
    </row>
    <row r="491" spans="1:7" s="26" customFormat="1" ht="15" x14ac:dyDescent="0.2">
      <c r="A491" s="150"/>
      <c r="B491" s="150" t="s">
        <v>464</v>
      </c>
      <c r="C491" s="151" t="s">
        <v>465</v>
      </c>
      <c r="D491" s="152">
        <v>30000</v>
      </c>
      <c r="E491" s="152">
        <v>30000</v>
      </c>
      <c r="F491" s="152">
        <v>17461.86</v>
      </c>
      <c r="G491" s="152">
        <v>58.206200000000003</v>
      </c>
    </row>
    <row r="492" spans="1:7" s="26" customFormat="1" ht="14.25" x14ac:dyDescent="0.2">
      <c r="A492" s="153"/>
      <c r="B492" s="153" t="s">
        <v>466</v>
      </c>
      <c r="C492" s="154" t="s">
        <v>467</v>
      </c>
      <c r="D492" s="155">
        <v>0</v>
      </c>
      <c r="E492" s="155">
        <v>0</v>
      </c>
      <c r="F492" s="155">
        <v>17461.86</v>
      </c>
      <c r="G492" s="155">
        <v>0</v>
      </c>
    </row>
    <row r="493" spans="1:7" s="26" customFormat="1" ht="15" x14ac:dyDescent="0.2">
      <c r="A493" s="150"/>
      <c r="B493" s="150" t="s">
        <v>313</v>
      </c>
      <c r="C493" s="151" t="s">
        <v>87</v>
      </c>
      <c r="D493" s="152">
        <v>1100000</v>
      </c>
      <c r="E493" s="152">
        <v>1092249.73</v>
      </c>
      <c r="F493" s="152">
        <v>1069003.07</v>
      </c>
      <c r="G493" s="152">
        <v>97.87</v>
      </c>
    </row>
    <row r="494" spans="1:7" s="26" customFormat="1" ht="15" x14ac:dyDescent="0.2">
      <c r="A494" s="150"/>
      <c r="B494" s="150" t="s">
        <v>318</v>
      </c>
      <c r="C494" s="151" t="s">
        <v>88</v>
      </c>
      <c r="D494" s="152">
        <v>1100000</v>
      </c>
      <c r="E494" s="152">
        <v>1092249.73</v>
      </c>
      <c r="F494" s="152">
        <v>1069003.07</v>
      </c>
      <c r="G494" s="152">
        <v>97.87</v>
      </c>
    </row>
    <row r="495" spans="1:7" s="26" customFormat="1" ht="14.25" x14ac:dyDescent="0.2">
      <c r="A495" s="153"/>
      <c r="B495" s="153" t="s">
        <v>319</v>
      </c>
      <c r="C495" s="154" t="s">
        <v>89</v>
      </c>
      <c r="D495" s="155">
        <v>0</v>
      </c>
      <c r="E495" s="155">
        <v>0</v>
      </c>
      <c r="F495" s="155">
        <v>1069003.07</v>
      </c>
      <c r="G495" s="155">
        <v>0</v>
      </c>
    </row>
    <row r="496" spans="1:7" s="26" customFormat="1" ht="45" x14ac:dyDescent="0.2">
      <c r="A496" s="146" t="s">
        <v>499</v>
      </c>
      <c r="B496" s="167" t="s">
        <v>500</v>
      </c>
      <c r="C496" s="168"/>
      <c r="D496" s="147">
        <v>148000</v>
      </c>
      <c r="E496" s="147">
        <v>148000</v>
      </c>
      <c r="F496" s="147">
        <v>145634.23999999999</v>
      </c>
      <c r="G496" s="147">
        <v>98.401513513513507</v>
      </c>
    </row>
    <row r="497" spans="1:7" s="26" customFormat="1" ht="30" x14ac:dyDescent="0.2">
      <c r="A497" s="148" t="s">
        <v>348</v>
      </c>
      <c r="B497" s="169" t="s">
        <v>4</v>
      </c>
      <c r="C497" s="168"/>
      <c r="D497" s="149">
        <v>148000</v>
      </c>
      <c r="E497" s="149">
        <v>148000</v>
      </c>
      <c r="F497" s="149">
        <v>145634.23999999999</v>
      </c>
      <c r="G497" s="149">
        <v>98.401513513513507</v>
      </c>
    </row>
    <row r="498" spans="1:7" s="26" customFormat="1" ht="15" x14ac:dyDescent="0.2">
      <c r="A498" s="150"/>
      <c r="B498" s="150" t="s">
        <v>307</v>
      </c>
      <c r="C498" s="151" t="s">
        <v>38</v>
      </c>
      <c r="D498" s="152">
        <v>3000</v>
      </c>
      <c r="E498" s="152">
        <v>3000</v>
      </c>
      <c r="F498" s="152">
        <v>2481.08</v>
      </c>
      <c r="G498" s="152">
        <v>82.702666666666673</v>
      </c>
    </row>
    <row r="499" spans="1:7" s="26" customFormat="1" ht="15" x14ac:dyDescent="0.2">
      <c r="A499" s="150"/>
      <c r="B499" s="150" t="s">
        <v>425</v>
      </c>
      <c r="C499" s="151" t="s">
        <v>70</v>
      </c>
      <c r="D499" s="152">
        <v>3000</v>
      </c>
      <c r="E499" s="152">
        <v>3000</v>
      </c>
      <c r="F499" s="152">
        <v>2481.08</v>
      </c>
      <c r="G499" s="152">
        <v>82.702666666666673</v>
      </c>
    </row>
    <row r="500" spans="1:7" s="26" customFormat="1" ht="15" x14ac:dyDescent="0.2">
      <c r="A500" s="150"/>
      <c r="B500" s="150" t="s">
        <v>501</v>
      </c>
      <c r="C500" s="151" t="s">
        <v>502</v>
      </c>
      <c r="D500" s="152">
        <v>3000</v>
      </c>
      <c r="E500" s="152">
        <v>3000</v>
      </c>
      <c r="F500" s="152">
        <v>2481.08</v>
      </c>
      <c r="G500" s="152">
        <v>82.702666666666673</v>
      </c>
    </row>
    <row r="501" spans="1:7" s="26" customFormat="1" ht="28.5" x14ac:dyDescent="0.2">
      <c r="A501" s="153"/>
      <c r="B501" s="153" t="s">
        <v>503</v>
      </c>
      <c r="C501" s="154" t="s">
        <v>504</v>
      </c>
      <c r="D501" s="155">
        <v>0</v>
      </c>
      <c r="E501" s="155">
        <v>0</v>
      </c>
      <c r="F501" s="155">
        <v>2481.08</v>
      </c>
      <c r="G501" s="155">
        <v>0</v>
      </c>
    </row>
    <row r="502" spans="1:7" s="26" customFormat="1" ht="15" x14ac:dyDescent="0.2">
      <c r="A502" s="150"/>
      <c r="B502" s="150" t="s">
        <v>505</v>
      </c>
      <c r="C502" s="151" t="s">
        <v>112</v>
      </c>
      <c r="D502" s="152">
        <v>145000</v>
      </c>
      <c r="E502" s="152">
        <v>145000</v>
      </c>
      <c r="F502" s="152">
        <v>143153.16</v>
      </c>
      <c r="G502" s="152">
        <v>98.726317241379306</v>
      </c>
    </row>
    <row r="503" spans="1:7" s="26" customFormat="1" ht="30" x14ac:dyDescent="0.2">
      <c r="A503" s="150"/>
      <c r="B503" s="150" t="s">
        <v>506</v>
      </c>
      <c r="C503" s="151" t="s">
        <v>170</v>
      </c>
      <c r="D503" s="152">
        <v>145000</v>
      </c>
      <c r="E503" s="152">
        <v>145000</v>
      </c>
      <c r="F503" s="152">
        <v>143153.16</v>
      </c>
      <c r="G503" s="152">
        <v>98.726317241379306</v>
      </c>
    </row>
    <row r="504" spans="1:7" s="26" customFormat="1" ht="30" x14ac:dyDescent="0.2">
      <c r="A504" s="150"/>
      <c r="B504" s="150" t="s">
        <v>507</v>
      </c>
      <c r="C504" s="151" t="s">
        <v>508</v>
      </c>
      <c r="D504" s="152">
        <v>145000</v>
      </c>
      <c r="E504" s="152">
        <v>145000</v>
      </c>
      <c r="F504" s="152">
        <v>143153.16</v>
      </c>
      <c r="G504" s="152">
        <v>98.726317241379306</v>
      </c>
    </row>
    <row r="505" spans="1:7" s="26" customFormat="1" ht="28.5" x14ac:dyDescent="0.2">
      <c r="A505" s="153"/>
      <c r="B505" s="153" t="s">
        <v>509</v>
      </c>
      <c r="C505" s="154" t="s">
        <v>299</v>
      </c>
      <c r="D505" s="155">
        <v>0</v>
      </c>
      <c r="E505" s="155">
        <v>0</v>
      </c>
      <c r="F505" s="155">
        <v>143153.16</v>
      </c>
      <c r="G505" s="155">
        <v>0</v>
      </c>
    </row>
    <row r="506" spans="1:7" s="26" customFormat="1" ht="45" x14ac:dyDescent="0.2">
      <c r="A506" s="146" t="s">
        <v>510</v>
      </c>
      <c r="B506" s="167" t="s">
        <v>511</v>
      </c>
      <c r="C506" s="168"/>
      <c r="D506" s="147">
        <v>235250</v>
      </c>
      <c r="E506" s="147">
        <v>235250</v>
      </c>
      <c r="F506" s="147">
        <v>235250</v>
      </c>
      <c r="G506" s="147">
        <v>100</v>
      </c>
    </row>
    <row r="507" spans="1:7" s="26" customFormat="1" ht="30" x14ac:dyDescent="0.2">
      <c r="A507" s="148" t="s">
        <v>348</v>
      </c>
      <c r="B507" s="169" t="s">
        <v>4</v>
      </c>
      <c r="C507" s="168"/>
      <c r="D507" s="149">
        <v>0</v>
      </c>
      <c r="E507" s="149">
        <v>0</v>
      </c>
      <c r="F507" s="149">
        <v>0</v>
      </c>
      <c r="G507" s="149">
        <v>0</v>
      </c>
    </row>
    <row r="508" spans="1:7" s="26" customFormat="1" ht="15" x14ac:dyDescent="0.2">
      <c r="A508" s="150"/>
      <c r="B508" s="150" t="s">
        <v>404</v>
      </c>
      <c r="C508" s="151" t="s">
        <v>97</v>
      </c>
      <c r="D508" s="152">
        <v>0</v>
      </c>
      <c r="E508" s="152">
        <v>0</v>
      </c>
      <c r="F508" s="152">
        <v>0</v>
      </c>
      <c r="G508" s="152">
        <v>0</v>
      </c>
    </row>
    <row r="509" spans="1:7" s="26" customFormat="1" ht="30" x14ac:dyDescent="0.2">
      <c r="A509" s="150"/>
      <c r="B509" s="150" t="s">
        <v>474</v>
      </c>
      <c r="C509" s="151" t="s">
        <v>127</v>
      </c>
      <c r="D509" s="152">
        <v>0</v>
      </c>
      <c r="E509" s="152">
        <v>0</v>
      </c>
      <c r="F509" s="152">
        <v>0</v>
      </c>
      <c r="G509" s="152">
        <v>0</v>
      </c>
    </row>
    <row r="510" spans="1:7" s="26" customFormat="1" ht="15" x14ac:dyDescent="0.2">
      <c r="A510" s="150"/>
      <c r="B510" s="150" t="s">
        <v>512</v>
      </c>
      <c r="C510" s="151" t="s">
        <v>99</v>
      </c>
      <c r="D510" s="152">
        <v>0</v>
      </c>
      <c r="E510" s="152">
        <v>0</v>
      </c>
      <c r="F510" s="152">
        <v>0</v>
      </c>
      <c r="G510" s="152">
        <v>0</v>
      </c>
    </row>
    <row r="511" spans="1:7" s="26" customFormat="1" ht="14.25" x14ac:dyDescent="0.2">
      <c r="A511" s="153"/>
      <c r="B511" s="153" t="s">
        <v>513</v>
      </c>
      <c r="C511" s="154" t="s">
        <v>179</v>
      </c>
      <c r="D511" s="155">
        <v>0</v>
      </c>
      <c r="E511" s="155">
        <v>0</v>
      </c>
      <c r="F511" s="155">
        <v>0</v>
      </c>
      <c r="G511" s="155">
        <v>0</v>
      </c>
    </row>
    <row r="512" spans="1:7" s="26" customFormat="1" ht="31.5" customHeight="1" x14ac:dyDescent="0.2">
      <c r="A512" s="148" t="s">
        <v>479</v>
      </c>
      <c r="B512" s="169" t="s">
        <v>229</v>
      </c>
      <c r="C512" s="168"/>
      <c r="D512" s="149">
        <v>235250</v>
      </c>
      <c r="E512" s="149">
        <v>235250</v>
      </c>
      <c r="F512" s="149">
        <v>235250</v>
      </c>
      <c r="G512" s="149">
        <v>100</v>
      </c>
    </row>
    <row r="513" spans="1:7" s="26" customFormat="1" ht="15" x14ac:dyDescent="0.2">
      <c r="A513" s="150"/>
      <c r="B513" s="150" t="s">
        <v>404</v>
      </c>
      <c r="C513" s="151" t="s">
        <v>97</v>
      </c>
      <c r="D513" s="152">
        <v>235250</v>
      </c>
      <c r="E513" s="152">
        <v>235250</v>
      </c>
      <c r="F513" s="152">
        <v>235250</v>
      </c>
      <c r="G513" s="152">
        <v>100</v>
      </c>
    </row>
    <row r="514" spans="1:7" s="26" customFormat="1" ht="30" x14ac:dyDescent="0.2">
      <c r="A514" s="150"/>
      <c r="B514" s="150" t="s">
        <v>474</v>
      </c>
      <c r="C514" s="151" t="s">
        <v>127</v>
      </c>
      <c r="D514" s="152">
        <v>235250</v>
      </c>
      <c r="E514" s="152">
        <v>235250</v>
      </c>
      <c r="F514" s="152">
        <v>235250</v>
      </c>
      <c r="G514" s="152">
        <v>100</v>
      </c>
    </row>
    <row r="515" spans="1:7" s="26" customFormat="1" ht="15" x14ac:dyDescent="0.2">
      <c r="A515" s="150"/>
      <c r="B515" s="150" t="s">
        <v>512</v>
      </c>
      <c r="C515" s="151" t="s">
        <v>99</v>
      </c>
      <c r="D515" s="152">
        <v>235250</v>
      </c>
      <c r="E515" s="152">
        <v>235250</v>
      </c>
      <c r="F515" s="152">
        <v>235250</v>
      </c>
      <c r="G515" s="152">
        <v>100</v>
      </c>
    </row>
    <row r="516" spans="1:7" s="26" customFormat="1" ht="14.25" x14ac:dyDescent="0.2">
      <c r="A516" s="153"/>
      <c r="B516" s="153" t="s">
        <v>513</v>
      </c>
      <c r="C516" s="154" t="s">
        <v>179</v>
      </c>
      <c r="D516" s="155">
        <v>0</v>
      </c>
      <c r="E516" s="155">
        <v>0</v>
      </c>
      <c r="F516" s="155">
        <v>235250</v>
      </c>
      <c r="G516" s="155">
        <v>0</v>
      </c>
    </row>
    <row r="517" spans="1:7" s="26" customFormat="1" ht="45" x14ac:dyDescent="0.2">
      <c r="A517" s="146" t="s">
        <v>747</v>
      </c>
      <c r="B517" s="167" t="s">
        <v>748</v>
      </c>
      <c r="C517" s="168"/>
      <c r="D517" s="147">
        <v>0</v>
      </c>
      <c r="E517" s="147">
        <v>0</v>
      </c>
      <c r="F517" s="147">
        <v>0</v>
      </c>
      <c r="G517" s="147">
        <v>0</v>
      </c>
    </row>
    <row r="518" spans="1:7" s="26" customFormat="1" ht="30" x14ac:dyDescent="0.2">
      <c r="A518" s="148" t="s">
        <v>479</v>
      </c>
      <c r="B518" s="169" t="s">
        <v>229</v>
      </c>
      <c r="C518" s="168"/>
      <c r="D518" s="149">
        <v>0</v>
      </c>
      <c r="E518" s="149">
        <v>0</v>
      </c>
      <c r="F518" s="149">
        <v>0</v>
      </c>
      <c r="G518" s="149">
        <v>0</v>
      </c>
    </row>
    <row r="519" spans="1:7" s="26" customFormat="1" ht="15" x14ac:dyDescent="0.2">
      <c r="A519" s="150"/>
      <c r="B519" s="150" t="s">
        <v>404</v>
      </c>
      <c r="C519" s="151" t="s">
        <v>97</v>
      </c>
      <c r="D519" s="152">
        <v>0</v>
      </c>
      <c r="E519" s="152">
        <v>0</v>
      </c>
      <c r="F519" s="152">
        <v>0</v>
      </c>
      <c r="G519" s="152">
        <v>0</v>
      </c>
    </row>
    <row r="520" spans="1:7" s="26" customFormat="1" ht="30" x14ac:dyDescent="0.2">
      <c r="A520" s="150"/>
      <c r="B520" s="150" t="s">
        <v>405</v>
      </c>
      <c r="C520" s="151" t="s">
        <v>101</v>
      </c>
      <c r="D520" s="152">
        <v>0</v>
      </c>
      <c r="E520" s="152">
        <v>0</v>
      </c>
      <c r="F520" s="152">
        <v>0</v>
      </c>
      <c r="G520" s="152">
        <v>0</v>
      </c>
    </row>
    <row r="521" spans="1:7" s="26" customFormat="1" ht="15" x14ac:dyDescent="0.2">
      <c r="A521" s="150"/>
      <c r="B521" s="150" t="s">
        <v>477</v>
      </c>
      <c r="C521" s="151" t="s">
        <v>102</v>
      </c>
      <c r="D521" s="152">
        <v>0</v>
      </c>
      <c r="E521" s="152">
        <v>0</v>
      </c>
      <c r="F521" s="152">
        <v>0</v>
      </c>
      <c r="G521" s="152">
        <v>0</v>
      </c>
    </row>
    <row r="522" spans="1:7" s="26" customFormat="1" ht="14.25" x14ac:dyDescent="0.2">
      <c r="A522" s="153"/>
      <c r="B522" s="153" t="s">
        <v>552</v>
      </c>
      <c r="C522" s="154" t="s">
        <v>139</v>
      </c>
      <c r="D522" s="155">
        <v>0</v>
      </c>
      <c r="E522" s="155">
        <v>0</v>
      </c>
      <c r="F522" s="155">
        <v>0</v>
      </c>
      <c r="G522" s="155">
        <v>0</v>
      </c>
    </row>
    <row r="523" spans="1:7" s="26" customFormat="1" ht="30" x14ac:dyDescent="0.2">
      <c r="A523" s="144" t="s">
        <v>514</v>
      </c>
      <c r="B523" s="172" t="s">
        <v>515</v>
      </c>
      <c r="C523" s="168"/>
      <c r="D523" s="145">
        <v>1047700</v>
      </c>
      <c r="E523" s="145">
        <v>1047700</v>
      </c>
      <c r="F523" s="145">
        <v>952724.86</v>
      </c>
      <c r="G523" s="145">
        <v>90.934891667462054</v>
      </c>
    </row>
    <row r="524" spans="1:7" s="26" customFormat="1" ht="45" x14ac:dyDescent="0.2">
      <c r="A524" s="146" t="s">
        <v>516</v>
      </c>
      <c r="B524" s="167" t="s">
        <v>517</v>
      </c>
      <c r="C524" s="168"/>
      <c r="D524" s="147">
        <v>472700</v>
      </c>
      <c r="E524" s="147">
        <v>472700</v>
      </c>
      <c r="F524" s="147">
        <v>405883.49</v>
      </c>
      <c r="G524" s="147">
        <v>85.864922784006765</v>
      </c>
    </row>
    <row r="525" spans="1:7" s="26" customFormat="1" ht="30" x14ac:dyDescent="0.2">
      <c r="A525" s="148" t="s">
        <v>348</v>
      </c>
      <c r="B525" s="169" t="s">
        <v>4</v>
      </c>
      <c r="C525" s="168"/>
      <c r="D525" s="149">
        <v>472700</v>
      </c>
      <c r="E525" s="149">
        <v>472700</v>
      </c>
      <c r="F525" s="149">
        <v>405883.49</v>
      </c>
      <c r="G525" s="149">
        <v>85.864922784006765</v>
      </c>
    </row>
    <row r="526" spans="1:7" s="26" customFormat="1" ht="15" x14ac:dyDescent="0.2">
      <c r="A526" s="150"/>
      <c r="B526" s="150" t="s">
        <v>307</v>
      </c>
      <c r="C526" s="151" t="s">
        <v>38</v>
      </c>
      <c r="D526" s="152">
        <v>472700</v>
      </c>
      <c r="E526" s="152">
        <v>472700</v>
      </c>
      <c r="F526" s="152">
        <v>405883.49</v>
      </c>
      <c r="G526" s="152">
        <v>85.864922784006765</v>
      </c>
    </row>
    <row r="527" spans="1:7" s="26" customFormat="1" ht="30" x14ac:dyDescent="0.2">
      <c r="A527" s="150"/>
      <c r="B527" s="150" t="s">
        <v>462</v>
      </c>
      <c r="C527" s="151" t="s">
        <v>463</v>
      </c>
      <c r="D527" s="152">
        <v>25000</v>
      </c>
      <c r="E527" s="152">
        <v>25000</v>
      </c>
      <c r="F527" s="152">
        <v>15000</v>
      </c>
      <c r="G527" s="152">
        <v>60</v>
      </c>
    </row>
    <row r="528" spans="1:7" s="26" customFormat="1" ht="30" x14ac:dyDescent="0.2">
      <c r="A528" s="150"/>
      <c r="B528" s="150" t="s">
        <v>470</v>
      </c>
      <c r="C528" s="151" t="s">
        <v>325</v>
      </c>
      <c r="D528" s="152">
        <v>25000</v>
      </c>
      <c r="E528" s="152">
        <v>25000</v>
      </c>
      <c r="F528" s="152">
        <v>15000</v>
      </c>
      <c r="G528" s="152">
        <v>60</v>
      </c>
    </row>
    <row r="529" spans="1:7" s="26" customFormat="1" ht="28.5" x14ac:dyDescent="0.2">
      <c r="A529" s="153"/>
      <c r="B529" s="153" t="s">
        <v>749</v>
      </c>
      <c r="C529" s="154" t="s">
        <v>733</v>
      </c>
      <c r="D529" s="155">
        <v>0</v>
      </c>
      <c r="E529" s="155">
        <v>0</v>
      </c>
      <c r="F529" s="155">
        <v>15000</v>
      </c>
      <c r="G529" s="155">
        <v>0</v>
      </c>
    </row>
    <row r="530" spans="1:7" s="26" customFormat="1" ht="30" x14ac:dyDescent="0.2">
      <c r="A530" s="150"/>
      <c r="B530" s="150" t="s">
        <v>518</v>
      </c>
      <c r="C530" s="151" t="s">
        <v>83</v>
      </c>
      <c r="D530" s="152">
        <v>447700</v>
      </c>
      <c r="E530" s="152">
        <v>447700</v>
      </c>
      <c r="F530" s="152">
        <v>390883.49</v>
      </c>
      <c r="G530" s="152">
        <v>87.309245030154116</v>
      </c>
    </row>
    <row r="531" spans="1:7" s="26" customFormat="1" ht="30" x14ac:dyDescent="0.2">
      <c r="A531" s="150"/>
      <c r="B531" s="150" t="s">
        <v>519</v>
      </c>
      <c r="C531" s="151" t="s">
        <v>84</v>
      </c>
      <c r="D531" s="152">
        <v>447700</v>
      </c>
      <c r="E531" s="152">
        <v>447700</v>
      </c>
      <c r="F531" s="152">
        <v>390883.49</v>
      </c>
      <c r="G531" s="152">
        <v>87.309245030154116</v>
      </c>
    </row>
    <row r="532" spans="1:7" s="26" customFormat="1" ht="14.25" x14ac:dyDescent="0.2">
      <c r="A532" s="153"/>
      <c r="B532" s="153" t="s">
        <v>520</v>
      </c>
      <c r="C532" s="154" t="s">
        <v>85</v>
      </c>
      <c r="D532" s="155">
        <v>0</v>
      </c>
      <c r="E532" s="155">
        <v>0</v>
      </c>
      <c r="F532" s="155">
        <v>296431.49</v>
      </c>
      <c r="G532" s="155">
        <v>0</v>
      </c>
    </row>
    <row r="533" spans="1:7" s="26" customFormat="1" ht="14.25" x14ac:dyDescent="0.2">
      <c r="A533" s="153"/>
      <c r="B533" s="153" t="s">
        <v>521</v>
      </c>
      <c r="C533" s="154" t="s">
        <v>86</v>
      </c>
      <c r="D533" s="155">
        <v>0</v>
      </c>
      <c r="E533" s="155">
        <v>0</v>
      </c>
      <c r="F533" s="155">
        <v>94452</v>
      </c>
      <c r="G533" s="155">
        <v>0</v>
      </c>
    </row>
    <row r="534" spans="1:7" s="26" customFormat="1" ht="45" x14ac:dyDescent="0.2">
      <c r="A534" s="146" t="s">
        <v>522</v>
      </c>
      <c r="B534" s="167" t="s">
        <v>523</v>
      </c>
      <c r="C534" s="168"/>
      <c r="D534" s="147">
        <v>320000</v>
      </c>
      <c r="E534" s="147">
        <v>320000</v>
      </c>
      <c r="F534" s="147">
        <v>309845.77</v>
      </c>
      <c r="G534" s="147">
        <v>96.826803124999998</v>
      </c>
    </row>
    <row r="535" spans="1:7" s="26" customFormat="1" ht="30" x14ac:dyDescent="0.2">
      <c r="A535" s="148" t="s">
        <v>348</v>
      </c>
      <c r="B535" s="169" t="s">
        <v>4</v>
      </c>
      <c r="C535" s="168"/>
      <c r="D535" s="149">
        <v>320000</v>
      </c>
      <c r="E535" s="149">
        <v>320000</v>
      </c>
      <c r="F535" s="149">
        <v>309845.77</v>
      </c>
      <c r="G535" s="149">
        <v>96.826803124999998</v>
      </c>
    </row>
    <row r="536" spans="1:7" s="26" customFormat="1" ht="15" x14ac:dyDescent="0.2">
      <c r="A536" s="150"/>
      <c r="B536" s="150" t="s">
        <v>307</v>
      </c>
      <c r="C536" s="151" t="s">
        <v>38</v>
      </c>
      <c r="D536" s="152">
        <v>320000</v>
      </c>
      <c r="E536" s="152">
        <v>320000</v>
      </c>
      <c r="F536" s="152">
        <v>309845.77</v>
      </c>
      <c r="G536" s="152">
        <v>96.826803124999998</v>
      </c>
    </row>
    <row r="537" spans="1:7" s="26" customFormat="1" ht="30" x14ac:dyDescent="0.2">
      <c r="A537" s="150"/>
      <c r="B537" s="150" t="s">
        <v>518</v>
      </c>
      <c r="C537" s="151" t="s">
        <v>83</v>
      </c>
      <c r="D537" s="152">
        <v>320000</v>
      </c>
      <c r="E537" s="152">
        <v>320000</v>
      </c>
      <c r="F537" s="152">
        <v>309845.77</v>
      </c>
      <c r="G537" s="152">
        <v>96.826803124999998</v>
      </c>
    </row>
    <row r="538" spans="1:7" s="26" customFormat="1" ht="30" x14ac:dyDescent="0.2">
      <c r="A538" s="150"/>
      <c r="B538" s="150" t="s">
        <v>519</v>
      </c>
      <c r="C538" s="151" t="s">
        <v>84</v>
      </c>
      <c r="D538" s="152">
        <v>320000</v>
      </c>
      <c r="E538" s="152">
        <v>320000</v>
      </c>
      <c r="F538" s="152">
        <v>309845.77</v>
      </c>
      <c r="G538" s="152">
        <v>96.826803124999998</v>
      </c>
    </row>
    <row r="539" spans="1:7" s="26" customFormat="1" ht="14.25" x14ac:dyDescent="0.2">
      <c r="A539" s="153"/>
      <c r="B539" s="153" t="s">
        <v>520</v>
      </c>
      <c r="C539" s="154" t="s">
        <v>85</v>
      </c>
      <c r="D539" s="155">
        <v>0</v>
      </c>
      <c r="E539" s="155">
        <v>0</v>
      </c>
      <c r="F539" s="155">
        <v>309845.77</v>
      </c>
      <c r="G539" s="155">
        <v>0</v>
      </c>
    </row>
    <row r="540" spans="1:7" s="26" customFormat="1" ht="45" x14ac:dyDescent="0.2">
      <c r="A540" s="146" t="s">
        <v>524</v>
      </c>
      <c r="B540" s="167" t="s">
        <v>525</v>
      </c>
      <c r="C540" s="168"/>
      <c r="D540" s="147">
        <v>255000</v>
      </c>
      <c r="E540" s="147">
        <v>255000</v>
      </c>
      <c r="F540" s="147">
        <v>236995.6</v>
      </c>
      <c r="G540" s="147">
        <v>92.939450980392152</v>
      </c>
    </row>
    <row r="541" spans="1:7" s="26" customFormat="1" ht="30" x14ac:dyDescent="0.2">
      <c r="A541" s="148" t="s">
        <v>348</v>
      </c>
      <c r="B541" s="169" t="s">
        <v>4</v>
      </c>
      <c r="C541" s="168"/>
      <c r="D541" s="149">
        <v>255000</v>
      </c>
      <c r="E541" s="149">
        <v>255000</v>
      </c>
      <c r="F541" s="149">
        <v>236995.6</v>
      </c>
      <c r="G541" s="149">
        <v>92.939450980392152</v>
      </c>
    </row>
    <row r="542" spans="1:7" s="26" customFormat="1" ht="15" x14ac:dyDescent="0.2">
      <c r="A542" s="150"/>
      <c r="B542" s="150" t="s">
        <v>307</v>
      </c>
      <c r="C542" s="151" t="s">
        <v>38</v>
      </c>
      <c r="D542" s="152">
        <v>255000</v>
      </c>
      <c r="E542" s="152">
        <v>255000</v>
      </c>
      <c r="F542" s="152">
        <v>236995.6</v>
      </c>
      <c r="G542" s="152">
        <v>92.939450980392152</v>
      </c>
    </row>
    <row r="543" spans="1:7" s="26" customFormat="1" ht="30" x14ac:dyDescent="0.2">
      <c r="A543" s="150"/>
      <c r="B543" s="150" t="s">
        <v>462</v>
      </c>
      <c r="C543" s="151" t="s">
        <v>463</v>
      </c>
      <c r="D543" s="152">
        <v>255000</v>
      </c>
      <c r="E543" s="152">
        <v>255000</v>
      </c>
      <c r="F543" s="152">
        <v>236995.6</v>
      </c>
      <c r="G543" s="152">
        <v>92.939450980392152</v>
      </c>
    </row>
    <row r="544" spans="1:7" s="26" customFormat="1" ht="15" x14ac:dyDescent="0.2">
      <c r="A544" s="150"/>
      <c r="B544" s="150" t="s">
        <v>464</v>
      </c>
      <c r="C544" s="151" t="s">
        <v>465</v>
      </c>
      <c r="D544" s="152">
        <v>255000</v>
      </c>
      <c r="E544" s="152">
        <v>255000</v>
      </c>
      <c r="F544" s="152">
        <v>236995.6</v>
      </c>
      <c r="G544" s="152">
        <v>92.939450980392152</v>
      </c>
    </row>
    <row r="545" spans="1:7" s="26" customFormat="1" ht="14.25" x14ac:dyDescent="0.2">
      <c r="A545" s="153"/>
      <c r="B545" s="153" t="s">
        <v>526</v>
      </c>
      <c r="C545" s="154" t="s">
        <v>527</v>
      </c>
      <c r="D545" s="155">
        <v>0</v>
      </c>
      <c r="E545" s="155">
        <v>0</v>
      </c>
      <c r="F545" s="155">
        <v>236995.6</v>
      </c>
      <c r="G545" s="155">
        <v>0</v>
      </c>
    </row>
    <row r="546" spans="1:7" s="26" customFormat="1" ht="30" x14ac:dyDescent="0.2">
      <c r="A546" s="142" t="s">
        <v>528</v>
      </c>
      <c r="B546" s="171" t="s">
        <v>529</v>
      </c>
      <c r="C546" s="168"/>
      <c r="D546" s="143">
        <v>787475</v>
      </c>
      <c r="E546" s="143">
        <v>787475</v>
      </c>
      <c r="F546" s="143">
        <v>673506.86</v>
      </c>
      <c r="G546" s="143">
        <v>85.527395790342553</v>
      </c>
    </row>
    <row r="547" spans="1:7" s="26" customFormat="1" ht="30" x14ac:dyDescent="0.2">
      <c r="A547" s="144" t="s">
        <v>530</v>
      </c>
      <c r="B547" s="172" t="s">
        <v>531</v>
      </c>
      <c r="C547" s="168"/>
      <c r="D547" s="145">
        <v>787475</v>
      </c>
      <c r="E547" s="145">
        <v>787475</v>
      </c>
      <c r="F547" s="145">
        <v>673506.86</v>
      </c>
      <c r="G547" s="145">
        <v>85.527395790342553</v>
      </c>
    </row>
    <row r="548" spans="1:7" s="26" customFormat="1" ht="45" x14ac:dyDescent="0.2">
      <c r="A548" s="146" t="s">
        <v>532</v>
      </c>
      <c r="B548" s="167" t="s">
        <v>533</v>
      </c>
      <c r="C548" s="168"/>
      <c r="D548" s="147">
        <v>0</v>
      </c>
      <c r="E548" s="147">
        <v>0</v>
      </c>
      <c r="F548" s="147">
        <v>0</v>
      </c>
      <c r="G548" s="147">
        <v>0</v>
      </c>
    </row>
    <row r="549" spans="1:7" s="26" customFormat="1" ht="30" x14ac:dyDescent="0.2">
      <c r="A549" s="148" t="s">
        <v>348</v>
      </c>
      <c r="B549" s="169" t="s">
        <v>4</v>
      </c>
      <c r="C549" s="168"/>
      <c r="D549" s="149">
        <v>0</v>
      </c>
      <c r="E549" s="149">
        <v>0</v>
      </c>
      <c r="F549" s="149">
        <v>0</v>
      </c>
      <c r="G549" s="149">
        <v>0</v>
      </c>
    </row>
    <row r="550" spans="1:7" s="26" customFormat="1" ht="15" x14ac:dyDescent="0.2">
      <c r="A550" s="150"/>
      <c r="B550" s="150" t="s">
        <v>307</v>
      </c>
      <c r="C550" s="151" t="s">
        <v>38</v>
      </c>
      <c r="D550" s="152">
        <v>0</v>
      </c>
      <c r="E550" s="152">
        <v>0</v>
      </c>
      <c r="F550" s="152">
        <v>0</v>
      </c>
      <c r="G550" s="152">
        <v>0</v>
      </c>
    </row>
    <row r="551" spans="1:7" s="26" customFormat="1" ht="30" x14ac:dyDescent="0.2">
      <c r="A551" s="150"/>
      <c r="B551" s="150" t="s">
        <v>462</v>
      </c>
      <c r="C551" s="151" t="s">
        <v>463</v>
      </c>
      <c r="D551" s="152">
        <v>0</v>
      </c>
      <c r="E551" s="152">
        <v>0</v>
      </c>
      <c r="F551" s="152">
        <v>0</v>
      </c>
      <c r="G551" s="152">
        <v>0</v>
      </c>
    </row>
    <row r="552" spans="1:7" s="26" customFormat="1" ht="30" x14ac:dyDescent="0.2">
      <c r="A552" s="150"/>
      <c r="B552" s="150" t="s">
        <v>470</v>
      </c>
      <c r="C552" s="151" t="s">
        <v>325</v>
      </c>
      <c r="D552" s="152">
        <v>0</v>
      </c>
      <c r="E552" s="152">
        <v>0</v>
      </c>
      <c r="F552" s="152">
        <v>0</v>
      </c>
      <c r="G552" s="152">
        <v>0</v>
      </c>
    </row>
    <row r="553" spans="1:7" s="26" customFormat="1" ht="28.5" x14ac:dyDescent="0.2">
      <c r="A553" s="153"/>
      <c r="B553" s="153" t="s">
        <v>749</v>
      </c>
      <c r="C553" s="154" t="s">
        <v>733</v>
      </c>
      <c r="D553" s="155">
        <v>0</v>
      </c>
      <c r="E553" s="155">
        <v>0</v>
      </c>
      <c r="F553" s="155">
        <v>0</v>
      </c>
      <c r="G553" s="155">
        <v>0</v>
      </c>
    </row>
    <row r="554" spans="1:7" s="26" customFormat="1" ht="45" x14ac:dyDescent="0.2">
      <c r="A554" s="146" t="s">
        <v>534</v>
      </c>
      <c r="B554" s="167" t="s">
        <v>535</v>
      </c>
      <c r="C554" s="168"/>
      <c r="D554" s="147">
        <v>242000</v>
      </c>
      <c r="E554" s="147">
        <v>242000</v>
      </c>
      <c r="F554" s="147">
        <v>203858.78</v>
      </c>
      <c r="G554" s="147">
        <v>84.239165289256192</v>
      </c>
    </row>
    <row r="555" spans="1:7" s="26" customFormat="1" ht="30" x14ac:dyDescent="0.2">
      <c r="A555" s="148" t="s">
        <v>348</v>
      </c>
      <c r="B555" s="169" t="s">
        <v>4</v>
      </c>
      <c r="C555" s="168"/>
      <c r="D555" s="149">
        <v>192000</v>
      </c>
      <c r="E555" s="149">
        <v>192000</v>
      </c>
      <c r="F555" s="149">
        <v>167108.78</v>
      </c>
      <c r="G555" s="149">
        <v>87.03582291666666</v>
      </c>
    </row>
    <row r="556" spans="1:7" s="26" customFormat="1" ht="15" x14ac:dyDescent="0.2">
      <c r="A556" s="150"/>
      <c r="B556" s="150" t="s">
        <v>307</v>
      </c>
      <c r="C556" s="151" t="s">
        <v>38</v>
      </c>
      <c r="D556" s="152">
        <v>192000</v>
      </c>
      <c r="E556" s="152">
        <v>192000</v>
      </c>
      <c r="F556" s="152">
        <v>167108.78</v>
      </c>
      <c r="G556" s="152">
        <v>87.03582291666666</v>
      </c>
    </row>
    <row r="557" spans="1:7" s="26" customFormat="1" ht="30" x14ac:dyDescent="0.2">
      <c r="A557" s="150"/>
      <c r="B557" s="150" t="s">
        <v>518</v>
      </c>
      <c r="C557" s="151" t="s">
        <v>83</v>
      </c>
      <c r="D557" s="152">
        <v>192000</v>
      </c>
      <c r="E557" s="152">
        <v>192000</v>
      </c>
      <c r="F557" s="152">
        <v>167108.78</v>
      </c>
      <c r="G557" s="152">
        <v>87.03582291666666</v>
      </c>
    </row>
    <row r="558" spans="1:7" s="26" customFormat="1" ht="30" x14ac:dyDescent="0.2">
      <c r="A558" s="150"/>
      <c r="B558" s="150" t="s">
        <v>519</v>
      </c>
      <c r="C558" s="151" t="s">
        <v>84</v>
      </c>
      <c r="D558" s="152">
        <v>192000</v>
      </c>
      <c r="E558" s="152">
        <v>192000</v>
      </c>
      <c r="F558" s="152">
        <v>167108.78</v>
      </c>
      <c r="G558" s="152">
        <v>87.03582291666666</v>
      </c>
    </row>
    <row r="559" spans="1:7" s="26" customFormat="1" ht="14.25" x14ac:dyDescent="0.2">
      <c r="A559" s="153"/>
      <c r="B559" s="153" t="s">
        <v>520</v>
      </c>
      <c r="C559" s="154" t="s">
        <v>85</v>
      </c>
      <c r="D559" s="155">
        <v>0</v>
      </c>
      <c r="E559" s="155">
        <v>0</v>
      </c>
      <c r="F559" s="155">
        <v>23300</v>
      </c>
      <c r="G559" s="155">
        <v>0</v>
      </c>
    </row>
    <row r="560" spans="1:7" s="26" customFormat="1" ht="14.25" x14ac:dyDescent="0.2">
      <c r="A560" s="153"/>
      <c r="B560" s="153" t="s">
        <v>521</v>
      </c>
      <c r="C560" s="154" t="s">
        <v>86</v>
      </c>
      <c r="D560" s="155">
        <v>0</v>
      </c>
      <c r="E560" s="155">
        <v>0</v>
      </c>
      <c r="F560" s="155">
        <v>143808.78</v>
      </c>
      <c r="G560" s="155">
        <v>0</v>
      </c>
    </row>
    <row r="561" spans="1:7" s="26" customFormat="1" ht="30" x14ac:dyDescent="0.2">
      <c r="A561" s="148" t="s">
        <v>449</v>
      </c>
      <c r="B561" s="169" t="s">
        <v>450</v>
      </c>
      <c r="C561" s="168"/>
      <c r="D561" s="149">
        <v>50000</v>
      </c>
      <c r="E561" s="149">
        <v>50000</v>
      </c>
      <c r="F561" s="149">
        <v>36750</v>
      </c>
      <c r="G561" s="149">
        <v>73.5</v>
      </c>
    </row>
    <row r="562" spans="1:7" s="26" customFormat="1" ht="15" x14ac:dyDescent="0.2">
      <c r="A562" s="150"/>
      <c r="B562" s="150" t="s">
        <v>307</v>
      </c>
      <c r="C562" s="151" t="s">
        <v>38</v>
      </c>
      <c r="D562" s="152">
        <v>50000</v>
      </c>
      <c r="E562" s="152">
        <v>50000</v>
      </c>
      <c r="F562" s="152">
        <v>36750</v>
      </c>
      <c r="G562" s="152">
        <v>73.5</v>
      </c>
    </row>
    <row r="563" spans="1:7" s="26" customFormat="1" ht="30" x14ac:dyDescent="0.2">
      <c r="A563" s="150"/>
      <c r="B563" s="150" t="s">
        <v>518</v>
      </c>
      <c r="C563" s="151" t="s">
        <v>83</v>
      </c>
      <c r="D563" s="152">
        <v>50000</v>
      </c>
      <c r="E563" s="152">
        <v>50000</v>
      </c>
      <c r="F563" s="152">
        <v>36750</v>
      </c>
      <c r="G563" s="152">
        <v>73.5</v>
      </c>
    </row>
    <row r="564" spans="1:7" s="26" customFormat="1" ht="30" x14ac:dyDescent="0.2">
      <c r="A564" s="150"/>
      <c r="B564" s="150" t="s">
        <v>519</v>
      </c>
      <c r="C564" s="151" t="s">
        <v>84</v>
      </c>
      <c r="D564" s="152">
        <v>50000</v>
      </c>
      <c r="E564" s="152">
        <v>50000</v>
      </c>
      <c r="F564" s="152">
        <v>36750</v>
      </c>
      <c r="G564" s="152">
        <v>73.5</v>
      </c>
    </row>
    <row r="565" spans="1:7" s="26" customFormat="1" ht="14.25" x14ac:dyDescent="0.2">
      <c r="A565" s="153"/>
      <c r="B565" s="153" t="s">
        <v>520</v>
      </c>
      <c r="C565" s="154" t="s">
        <v>85</v>
      </c>
      <c r="D565" s="155">
        <v>0</v>
      </c>
      <c r="E565" s="155">
        <v>0</v>
      </c>
      <c r="F565" s="155">
        <v>36750</v>
      </c>
      <c r="G565" s="155">
        <v>0</v>
      </c>
    </row>
    <row r="566" spans="1:7" s="26" customFormat="1" ht="45" x14ac:dyDescent="0.2">
      <c r="A566" s="146" t="s">
        <v>536</v>
      </c>
      <c r="B566" s="167" t="s">
        <v>537</v>
      </c>
      <c r="C566" s="168"/>
      <c r="D566" s="147">
        <v>398725</v>
      </c>
      <c r="E566" s="147">
        <v>398725</v>
      </c>
      <c r="F566" s="147">
        <v>336648.08</v>
      </c>
      <c r="G566" s="147">
        <v>84.431144272368172</v>
      </c>
    </row>
    <row r="567" spans="1:7" s="26" customFormat="1" ht="30" x14ac:dyDescent="0.2">
      <c r="A567" s="148" t="s">
        <v>348</v>
      </c>
      <c r="B567" s="169" t="s">
        <v>4</v>
      </c>
      <c r="C567" s="168"/>
      <c r="D567" s="149">
        <v>398725</v>
      </c>
      <c r="E567" s="149">
        <v>398725</v>
      </c>
      <c r="F567" s="149">
        <v>336648.08</v>
      </c>
      <c r="G567" s="149">
        <v>84.431144272368172</v>
      </c>
    </row>
    <row r="568" spans="1:7" s="26" customFormat="1" ht="15" x14ac:dyDescent="0.2">
      <c r="A568" s="150"/>
      <c r="B568" s="150" t="s">
        <v>307</v>
      </c>
      <c r="C568" s="151" t="s">
        <v>38</v>
      </c>
      <c r="D568" s="152">
        <v>398725</v>
      </c>
      <c r="E568" s="152">
        <v>398725</v>
      </c>
      <c r="F568" s="152">
        <v>336648.08</v>
      </c>
      <c r="G568" s="152">
        <v>84.431144272368172</v>
      </c>
    </row>
    <row r="569" spans="1:7" s="26" customFormat="1" ht="30" x14ac:dyDescent="0.2">
      <c r="A569" s="150"/>
      <c r="B569" s="150" t="s">
        <v>462</v>
      </c>
      <c r="C569" s="151" t="s">
        <v>463</v>
      </c>
      <c r="D569" s="152">
        <v>13725</v>
      </c>
      <c r="E569" s="152">
        <v>13725</v>
      </c>
      <c r="F569" s="152">
        <v>13725</v>
      </c>
      <c r="G569" s="152">
        <v>100</v>
      </c>
    </row>
    <row r="570" spans="1:7" s="26" customFormat="1" ht="15" x14ac:dyDescent="0.2">
      <c r="A570" s="150"/>
      <c r="B570" s="150" t="s">
        <v>464</v>
      </c>
      <c r="C570" s="151" t="s">
        <v>465</v>
      </c>
      <c r="D570" s="152">
        <v>13725</v>
      </c>
      <c r="E570" s="152">
        <v>13725</v>
      </c>
      <c r="F570" s="152">
        <v>13725</v>
      </c>
      <c r="G570" s="152">
        <v>100</v>
      </c>
    </row>
    <row r="571" spans="1:7" s="26" customFormat="1" ht="14.25" x14ac:dyDescent="0.2">
      <c r="A571" s="153"/>
      <c r="B571" s="153" t="s">
        <v>466</v>
      </c>
      <c r="C571" s="154" t="s">
        <v>467</v>
      </c>
      <c r="D571" s="155">
        <v>0</v>
      </c>
      <c r="E571" s="155">
        <v>0</v>
      </c>
      <c r="F571" s="155">
        <v>13725</v>
      </c>
      <c r="G571" s="155">
        <v>0</v>
      </c>
    </row>
    <row r="572" spans="1:7" s="26" customFormat="1" ht="30" x14ac:dyDescent="0.2">
      <c r="A572" s="150"/>
      <c r="B572" s="150" t="s">
        <v>518</v>
      </c>
      <c r="C572" s="151" t="s">
        <v>83</v>
      </c>
      <c r="D572" s="152">
        <v>385000</v>
      </c>
      <c r="E572" s="152">
        <v>385000</v>
      </c>
      <c r="F572" s="152">
        <v>322923.08</v>
      </c>
      <c r="G572" s="152">
        <v>83.876124675324675</v>
      </c>
    </row>
    <row r="573" spans="1:7" s="26" customFormat="1" ht="30" x14ac:dyDescent="0.2">
      <c r="A573" s="150"/>
      <c r="B573" s="150" t="s">
        <v>519</v>
      </c>
      <c r="C573" s="151" t="s">
        <v>84</v>
      </c>
      <c r="D573" s="152">
        <v>385000</v>
      </c>
      <c r="E573" s="152">
        <v>385000</v>
      </c>
      <c r="F573" s="152">
        <v>322923.08</v>
      </c>
      <c r="G573" s="152">
        <v>83.876124675324675</v>
      </c>
    </row>
    <row r="574" spans="1:7" s="26" customFormat="1" ht="14.25" x14ac:dyDescent="0.2">
      <c r="A574" s="153"/>
      <c r="B574" s="153" t="s">
        <v>520</v>
      </c>
      <c r="C574" s="154" t="s">
        <v>85</v>
      </c>
      <c r="D574" s="155">
        <v>0</v>
      </c>
      <c r="E574" s="155">
        <v>0</v>
      </c>
      <c r="F574" s="155">
        <v>135000</v>
      </c>
      <c r="G574" s="155">
        <v>0</v>
      </c>
    </row>
    <row r="575" spans="1:7" s="26" customFormat="1" ht="14.25" x14ac:dyDescent="0.2">
      <c r="A575" s="153"/>
      <c r="B575" s="153" t="s">
        <v>521</v>
      </c>
      <c r="C575" s="154" t="s">
        <v>86</v>
      </c>
      <c r="D575" s="155">
        <v>0</v>
      </c>
      <c r="E575" s="155">
        <v>0</v>
      </c>
      <c r="F575" s="155">
        <v>187923.08</v>
      </c>
      <c r="G575" s="155">
        <v>0</v>
      </c>
    </row>
    <row r="576" spans="1:7" s="26" customFormat="1" ht="45" x14ac:dyDescent="0.2">
      <c r="A576" s="146" t="s">
        <v>538</v>
      </c>
      <c r="B576" s="167" t="s">
        <v>539</v>
      </c>
      <c r="C576" s="168"/>
      <c r="D576" s="147">
        <v>146750</v>
      </c>
      <c r="E576" s="147">
        <v>146750</v>
      </c>
      <c r="F576" s="147">
        <v>133000</v>
      </c>
      <c r="G576" s="147">
        <v>90.630323679727425</v>
      </c>
    </row>
    <row r="577" spans="1:7" s="26" customFormat="1" ht="30" x14ac:dyDescent="0.2">
      <c r="A577" s="148" t="s">
        <v>348</v>
      </c>
      <c r="B577" s="169" t="s">
        <v>4</v>
      </c>
      <c r="C577" s="168"/>
      <c r="D577" s="149">
        <v>146750</v>
      </c>
      <c r="E577" s="149">
        <v>146750</v>
      </c>
      <c r="F577" s="149">
        <v>133000</v>
      </c>
      <c r="G577" s="149">
        <v>90.630323679727425</v>
      </c>
    </row>
    <row r="578" spans="1:7" s="26" customFormat="1" ht="15" x14ac:dyDescent="0.2">
      <c r="A578" s="150"/>
      <c r="B578" s="150" t="s">
        <v>307</v>
      </c>
      <c r="C578" s="151" t="s">
        <v>38</v>
      </c>
      <c r="D578" s="152">
        <v>146750</v>
      </c>
      <c r="E578" s="152">
        <v>146750</v>
      </c>
      <c r="F578" s="152">
        <v>133000</v>
      </c>
      <c r="G578" s="152">
        <v>90.630323679727425</v>
      </c>
    </row>
    <row r="579" spans="1:7" s="26" customFormat="1" ht="15" x14ac:dyDescent="0.2">
      <c r="A579" s="150"/>
      <c r="B579" s="150" t="s">
        <v>313</v>
      </c>
      <c r="C579" s="151" t="s">
        <v>87</v>
      </c>
      <c r="D579" s="152">
        <v>146750</v>
      </c>
      <c r="E579" s="152">
        <v>146750</v>
      </c>
      <c r="F579" s="152">
        <v>133000</v>
      </c>
      <c r="G579" s="152">
        <v>90.630323679727425</v>
      </c>
    </row>
    <row r="580" spans="1:7" s="26" customFormat="1" ht="15" x14ac:dyDescent="0.2">
      <c r="A580" s="150"/>
      <c r="B580" s="150" t="s">
        <v>318</v>
      </c>
      <c r="C580" s="151" t="s">
        <v>88</v>
      </c>
      <c r="D580" s="152">
        <v>146750</v>
      </c>
      <c r="E580" s="152">
        <v>146750</v>
      </c>
      <c r="F580" s="152">
        <v>133000</v>
      </c>
      <c r="G580" s="152">
        <v>90.630323679727425</v>
      </c>
    </row>
    <row r="581" spans="1:7" s="26" customFormat="1" ht="14.25" x14ac:dyDescent="0.2">
      <c r="A581" s="153"/>
      <c r="B581" s="153" t="s">
        <v>319</v>
      </c>
      <c r="C581" s="154" t="s">
        <v>89</v>
      </c>
      <c r="D581" s="155">
        <v>0</v>
      </c>
      <c r="E581" s="155">
        <v>0</v>
      </c>
      <c r="F581" s="155">
        <v>133000</v>
      </c>
      <c r="G581" s="155">
        <v>0</v>
      </c>
    </row>
    <row r="582" spans="1:7" s="26" customFormat="1" ht="30" x14ac:dyDescent="0.2">
      <c r="A582" s="142" t="s">
        <v>540</v>
      </c>
      <c r="B582" s="171" t="s">
        <v>541</v>
      </c>
      <c r="C582" s="168"/>
      <c r="D582" s="143">
        <v>335000</v>
      </c>
      <c r="E582" s="143">
        <v>335000</v>
      </c>
      <c r="F582" s="143">
        <v>355131.25</v>
      </c>
      <c r="G582" s="143">
        <v>106.00932835820896</v>
      </c>
    </row>
    <row r="583" spans="1:7" s="26" customFormat="1" ht="30" x14ac:dyDescent="0.2">
      <c r="A583" s="144" t="s">
        <v>542</v>
      </c>
      <c r="B583" s="172" t="s">
        <v>543</v>
      </c>
      <c r="C583" s="168"/>
      <c r="D583" s="145">
        <v>335000</v>
      </c>
      <c r="E583" s="145">
        <v>335000</v>
      </c>
      <c r="F583" s="145">
        <v>355131.25</v>
      </c>
      <c r="G583" s="145">
        <v>106.00932835820896</v>
      </c>
    </row>
    <row r="584" spans="1:7" s="26" customFormat="1" ht="45" x14ac:dyDescent="0.2">
      <c r="A584" s="146" t="s">
        <v>544</v>
      </c>
      <c r="B584" s="167" t="s">
        <v>545</v>
      </c>
      <c r="C584" s="168"/>
      <c r="D584" s="147">
        <v>335000</v>
      </c>
      <c r="E584" s="147">
        <v>335000</v>
      </c>
      <c r="F584" s="147">
        <v>355131.25</v>
      </c>
      <c r="G584" s="147">
        <v>106.00932835820896</v>
      </c>
    </row>
    <row r="585" spans="1:7" s="26" customFormat="1" ht="30" x14ac:dyDescent="0.2">
      <c r="A585" s="148" t="s">
        <v>348</v>
      </c>
      <c r="B585" s="169" t="s">
        <v>4</v>
      </c>
      <c r="C585" s="168"/>
      <c r="D585" s="149">
        <v>335000</v>
      </c>
      <c r="E585" s="149">
        <v>335000</v>
      </c>
      <c r="F585" s="149">
        <v>355131.25</v>
      </c>
      <c r="G585" s="149">
        <v>106.00932835820896</v>
      </c>
    </row>
    <row r="586" spans="1:7" s="26" customFormat="1" ht="15" x14ac:dyDescent="0.2">
      <c r="A586" s="150"/>
      <c r="B586" s="150" t="s">
        <v>307</v>
      </c>
      <c r="C586" s="151" t="s">
        <v>38</v>
      </c>
      <c r="D586" s="152">
        <v>335000</v>
      </c>
      <c r="E586" s="152">
        <v>335000</v>
      </c>
      <c r="F586" s="152">
        <v>355131.25</v>
      </c>
      <c r="G586" s="152">
        <v>106.00932835820896</v>
      </c>
    </row>
    <row r="587" spans="1:7" s="26" customFormat="1" ht="30" x14ac:dyDescent="0.2">
      <c r="A587" s="150"/>
      <c r="B587" s="150" t="s">
        <v>518</v>
      </c>
      <c r="C587" s="151" t="s">
        <v>83</v>
      </c>
      <c r="D587" s="152">
        <v>10000</v>
      </c>
      <c r="E587" s="152">
        <v>10000</v>
      </c>
      <c r="F587" s="152">
        <v>7650</v>
      </c>
      <c r="G587" s="152">
        <v>76.5</v>
      </c>
    </row>
    <row r="588" spans="1:7" s="26" customFormat="1" ht="30" x14ac:dyDescent="0.2">
      <c r="A588" s="150"/>
      <c r="B588" s="150" t="s">
        <v>519</v>
      </c>
      <c r="C588" s="151" t="s">
        <v>84</v>
      </c>
      <c r="D588" s="152">
        <v>10000</v>
      </c>
      <c r="E588" s="152">
        <v>10000</v>
      </c>
      <c r="F588" s="152">
        <v>7650</v>
      </c>
      <c r="G588" s="152">
        <v>76.5</v>
      </c>
    </row>
    <row r="589" spans="1:7" s="26" customFormat="1" ht="14.25" x14ac:dyDescent="0.2">
      <c r="A589" s="153"/>
      <c r="B589" s="153" t="s">
        <v>520</v>
      </c>
      <c r="C589" s="154" t="s">
        <v>85</v>
      </c>
      <c r="D589" s="155">
        <v>0</v>
      </c>
      <c r="E589" s="155">
        <v>0</v>
      </c>
      <c r="F589" s="155">
        <v>7650</v>
      </c>
      <c r="G589" s="155">
        <v>0</v>
      </c>
    </row>
    <row r="590" spans="1:7" s="26" customFormat="1" ht="15" x14ac:dyDescent="0.2">
      <c r="A590" s="150"/>
      <c r="B590" s="150" t="s">
        <v>313</v>
      </c>
      <c r="C590" s="151" t="s">
        <v>87</v>
      </c>
      <c r="D590" s="152">
        <v>325000</v>
      </c>
      <c r="E590" s="152">
        <v>325000</v>
      </c>
      <c r="F590" s="152">
        <v>347481.25</v>
      </c>
      <c r="G590" s="152">
        <v>106.91730769230769</v>
      </c>
    </row>
    <row r="591" spans="1:7" s="26" customFormat="1" ht="15" x14ac:dyDescent="0.2">
      <c r="A591" s="150"/>
      <c r="B591" s="150" t="s">
        <v>318</v>
      </c>
      <c r="C591" s="151" t="s">
        <v>88</v>
      </c>
      <c r="D591" s="152">
        <v>325000</v>
      </c>
      <c r="E591" s="152">
        <v>325000</v>
      </c>
      <c r="F591" s="152">
        <v>347481.25</v>
      </c>
      <c r="G591" s="152">
        <v>106.91730769230769</v>
      </c>
    </row>
    <row r="592" spans="1:7" s="26" customFormat="1" ht="14.25" x14ac:dyDescent="0.2">
      <c r="A592" s="153"/>
      <c r="B592" s="153" t="s">
        <v>319</v>
      </c>
      <c r="C592" s="154" t="s">
        <v>89</v>
      </c>
      <c r="D592" s="155">
        <v>0</v>
      </c>
      <c r="E592" s="155">
        <v>0</v>
      </c>
      <c r="F592" s="155">
        <v>347481.25</v>
      </c>
      <c r="G592" s="155">
        <v>0</v>
      </c>
    </row>
    <row r="593" spans="1:7" s="26" customFormat="1" ht="30" x14ac:dyDescent="0.2">
      <c r="A593" s="142" t="s">
        <v>546</v>
      </c>
      <c r="B593" s="171" t="s">
        <v>547</v>
      </c>
      <c r="C593" s="168"/>
      <c r="D593" s="143">
        <v>2882910.76</v>
      </c>
      <c r="E593" s="143">
        <v>2889281.03</v>
      </c>
      <c r="F593" s="143">
        <v>2494547.86</v>
      </c>
      <c r="G593" s="143">
        <v>86.33</v>
      </c>
    </row>
    <row r="594" spans="1:7" s="26" customFormat="1" ht="30" x14ac:dyDescent="0.2">
      <c r="A594" s="144" t="s">
        <v>548</v>
      </c>
      <c r="B594" s="172" t="s">
        <v>549</v>
      </c>
      <c r="C594" s="168"/>
      <c r="D594" s="145">
        <v>2882910.76</v>
      </c>
      <c r="E594" s="145">
        <v>2889281.03</v>
      </c>
      <c r="F594" s="145">
        <v>2494547.86</v>
      </c>
      <c r="G594" s="145">
        <v>86.33</v>
      </c>
    </row>
    <row r="595" spans="1:7" s="26" customFormat="1" ht="45" x14ac:dyDescent="0.2">
      <c r="A595" s="146" t="s">
        <v>550</v>
      </c>
      <c r="B595" s="167" t="s">
        <v>551</v>
      </c>
      <c r="C595" s="168"/>
      <c r="D595" s="147">
        <v>579856.25</v>
      </c>
      <c r="E595" s="147">
        <v>586226.52</v>
      </c>
      <c r="F595" s="147">
        <v>472129.96</v>
      </c>
      <c r="G595" s="147">
        <v>81.421897237461877</v>
      </c>
    </row>
    <row r="596" spans="1:7" s="26" customFormat="1" ht="30" x14ac:dyDescent="0.2">
      <c r="A596" s="148" t="s">
        <v>348</v>
      </c>
      <c r="B596" s="169" t="s">
        <v>4</v>
      </c>
      <c r="C596" s="168"/>
      <c r="D596" s="149">
        <v>35000</v>
      </c>
      <c r="E596" s="149">
        <v>35000</v>
      </c>
      <c r="F596" s="149">
        <v>34865</v>
      </c>
      <c r="G596" s="149">
        <v>99.614285714285714</v>
      </c>
    </row>
    <row r="597" spans="1:7" s="26" customFormat="1" ht="15" x14ac:dyDescent="0.2">
      <c r="A597" s="150"/>
      <c r="B597" s="150" t="s">
        <v>404</v>
      </c>
      <c r="C597" s="151" t="s">
        <v>97</v>
      </c>
      <c r="D597" s="152">
        <v>35000</v>
      </c>
      <c r="E597" s="152">
        <v>35000</v>
      </c>
      <c r="F597" s="152">
        <v>34865</v>
      </c>
      <c r="G597" s="152">
        <v>99.614285714285714</v>
      </c>
    </row>
    <row r="598" spans="1:7" s="26" customFormat="1" ht="30" x14ac:dyDescent="0.2">
      <c r="A598" s="150"/>
      <c r="B598" s="150" t="s">
        <v>446</v>
      </c>
      <c r="C598" s="151" t="s">
        <v>156</v>
      </c>
      <c r="D598" s="152">
        <v>35000</v>
      </c>
      <c r="E598" s="152">
        <v>35000</v>
      </c>
      <c r="F598" s="152">
        <v>34865</v>
      </c>
      <c r="G598" s="152">
        <v>99.614285714285714</v>
      </c>
    </row>
    <row r="599" spans="1:7" s="26" customFormat="1" ht="15" x14ac:dyDescent="0.2">
      <c r="A599" s="150"/>
      <c r="B599" s="150" t="s">
        <v>447</v>
      </c>
      <c r="C599" s="151" t="s">
        <v>157</v>
      </c>
      <c r="D599" s="152">
        <v>35000</v>
      </c>
      <c r="E599" s="152">
        <v>35000</v>
      </c>
      <c r="F599" s="152">
        <v>34865</v>
      </c>
      <c r="G599" s="152">
        <v>99.614285714285714</v>
      </c>
    </row>
    <row r="600" spans="1:7" s="26" customFormat="1" ht="14.25" x14ac:dyDescent="0.2">
      <c r="A600" s="153"/>
      <c r="B600" s="153" t="s">
        <v>448</v>
      </c>
      <c r="C600" s="154" t="s">
        <v>157</v>
      </c>
      <c r="D600" s="155">
        <v>0</v>
      </c>
      <c r="E600" s="155">
        <v>0</v>
      </c>
      <c r="F600" s="155">
        <v>34865</v>
      </c>
      <c r="G600" s="155">
        <v>0</v>
      </c>
    </row>
    <row r="601" spans="1:7" s="26" customFormat="1" ht="30" x14ac:dyDescent="0.2">
      <c r="A601" s="148" t="s">
        <v>401</v>
      </c>
      <c r="B601" s="169" t="s">
        <v>19</v>
      </c>
      <c r="C601" s="168"/>
      <c r="D601" s="149">
        <v>190000</v>
      </c>
      <c r="E601" s="149">
        <v>190000</v>
      </c>
      <c r="F601" s="149">
        <v>150939.60999999999</v>
      </c>
      <c r="G601" s="149">
        <v>79.441900000000004</v>
      </c>
    </row>
    <row r="602" spans="1:7" s="26" customFormat="1" ht="15" x14ac:dyDescent="0.2">
      <c r="A602" s="150"/>
      <c r="B602" s="150" t="s">
        <v>307</v>
      </c>
      <c r="C602" s="151" t="s">
        <v>38</v>
      </c>
      <c r="D602" s="152">
        <v>160000</v>
      </c>
      <c r="E602" s="152">
        <v>160000</v>
      </c>
      <c r="F602" s="152">
        <v>128914.61</v>
      </c>
      <c r="G602" s="152">
        <v>80.571631249999996</v>
      </c>
    </row>
    <row r="603" spans="1:7" s="26" customFormat="1" ht="15" x14ac:dyDescent="0.2">
      <c r="A603" s="150"/>
      <c r="B603" s="150" t="s">
        <v>308</v>
      </c>
      <c r="C603" s="151" t="s">
        <v>46</v>
      </c>
      <c r="D603" s="152">
        <v>160000</v>
      </c>
      <c r="E603" s="152">
        <v>160000</v>
      </c>
      <c r="F603" s="152">
        <v>128914.61</v>
      </c>
      <c r="G603" s="152">
        <v>80.571631249999996</v>
      </c>
    </row>
    <row r="604" spans="1:7" s="26" customFormat="1" ht="15" x14ac:dyDescent="0.2">
      <c r="A604" s="150"/>
      <c r="B604" s="150" t="s">
        <v>418</v>
      </c>
      <c r="C604" s="151" t="s">
        <v>51</v>
      </c>
      <c r="D604" s="152">
        <v>110000</v>
      </c>
      <c r="E604" s="152">
        <v>110000</v>
      </c>
      <c r="F604" s="152">
        <v>98039.08</v>
      </c>
      <c r="G604" s="152">
        <v>89.126436363636358</v>
      </c>
    </row>
    <row r="605" spans="1:7" s="26" customFormat="1" ht="14.25" x14ac:dyDescent="0.2">
      <c r="A605" s="153"/>
      <c r="B605" s="153" t="s">
        <v>420</v>
      </c>
      <c r="C605" s="154" t="s">
        <v>53</v>
      </c>
      <c r="D605" s="155">
        <v>0</v>
      </c>
      <c r="E605" s="155">
        <v>0</v>
      </c>
      <c r="F605" s="155">
        <v>88935.05</v>
      </c>
      <c r="G605" s="155">
        <v>0</v>
      </c>
    </row>
    <row r="606" spans="1:7" s="26" customFormat="1" ht="14.25" x14ac:dyDescent="0.2">
      <c r="A606" s="153"/>
      <c r="B606" s="153" t="s">
        <v>433</v>
      </c>
      <c r="C606" s="154" t="s">
        <v>54</v>
      </c>
      <c r="D606" s="155">
        <v>0</v>
      </c>
      <c r="E606" s="155">
        <v>0</v>
      </c>
      <c r="F606" s="155">
        <v>9104.0300000000007</v>
      </c>
      <c r="G606" s="155">
        <v>0</v>
      </c>
    </row>
    <row r="607" spans="1:7" s="26" customFormat="1" ht="15" x14ac:dyDescent="0.2">
      <c r="A607" s="150"/>
      <c r="B607" s="150" t="s">
        <v>377</v>
      </c>
      <c r="C607" s="151" t="s">
        <v>56</v>
      </c>
      <c r="D607" s="152">
        <v>50000</v>
      </c>
      <c r="E607" s="152">
        <v>50000</v>
      </c>
      <c r="F607" s="152">
        <v>30875.53</v>
      </c>
      <c r="G607" s="152">
        <v>61.751060000000003</v>
      </c>
    </row>
    <row r="608" spans="1:7" s="26" customFormat="1" ht="14.25" x14ac:dyDescent="0.2">
      <c r="A608" s="153"/>
      <c r="B608" s="153" t="s">
        <v>398</v>
      </c>
      <c r="C608" s="154" t="s">
        <v>58</v>
      </c>
      <c r="D608" s="155">
        <v>0</v>
      </c>
      <c r="E608" s="155">
        <v>0</v>
      </c>
      <c r="F608" s="155">
        <v>10170</v>
      </c>
      <c r="G608" s="155">
        <v>0</v>
      </c>
    </row>
    <row r="609" spans="1:7" s="26" customFormat="1" ht="14.25" x14ac:dyDescent="0.2">
      <c r="A609" s="153"/>
      <c r="B609" s="153" t="s">
        <v>423</v>
      </c>
      <c r="C609" s="154" t="s">
        <v>60</v>
      </c>
      <c r="D609" s="155">
        <v>0</v>
      </c>
      <c r="E609" s="155">
        <v>0</v>
      </c>
      <c r="F609" s="155">
        <v>20705.53</v>
      </c>
      <c r="G609" s="155">
        <v>0</v>
      </c>
    </row>
    <row r="610" spans="1:7" s="26" customFormat="1" ht="15" x14ac:dyDescent="0.2">
      <c r="A610" s="150"/>
      <c r="B610" s="150" t="s">
        <v>404</v>
      </c>
      <c r="C610" s="151" t="s">
        <v>97</v>
      </c>
      <c r="D610" s="152">
        <v>30000</v>
      </c>
      <c r="E610" s="152">
        <v>30000</v>
      </c>
      <c r="F610" s="152">
        <v>22025</v>
      </c>
      <c r="G610" s="152">
        <v>73.416666666666671</v>
      </c>
    </row>
    <row r="611" spans="1:7" s="26" customFormat="1" ht="30" x14ac:dyDescent="0.2">
      <c r="A611" s="150"/>
      <c r="B611" s="150" t="s">
        <v>405</v>
      </c>
      <c r="C611" s="151" t="s">
        <v>101</v>
      </c>
      <c r="D611" s="152">
        <v>30000</v>
      </c>
      <c r="E611" s="152">
        <v>30000</v>
      </c>
      <c r="F611" s="152">
        <v>22025</v>
      </c>
      <c r="G611" s="152">
        <v>73.416666666666671</v>
      </c>
    </row>
    <row r="612" spans="1:7" s="26" customFormat="1" ht="15" x14ac:dyDescent="0.2">
      <c r="A612" s="150"/>
      <c r="B612" s="150" t="s">
        <v>406</v>
      </c>
      <c r="C612" s="151" t="s">
        <v>105</v>
      </c>
      <c r="D612" s="152">
        <v>30000</v>
      </c>
      <c r="E612" s="152">
        <v>30000</v>
      </c>
      <c r="F612" s="152">
        <v>22025</v>
      </c>
      <c r="G612" s="152">
        <v>73.416666666666671</v>
      </c>
    </row>
    <row r="613" spans="1:7" s="26" customFormat="1" ht="14.25" x14ac:dyDescent="0.2">
      <c r="A613" s="153"/>
      <c r="B613" s="153" t="s">
        <v>407</v>
      </c>
      <c r="C613" s="154" t="s">
        <v>149</v>
      </c>
      <c r="D613" s="155">
        <v>0</v>
      </c>
      <c r="E613" s="155">
        <v>0</v>
      </c>
      <c r="F613" s="155">
        <v>22025</v>
      </c>
      <c r="G613" s="155">
        <v>0</v>
      </c>
    </row>
    <row r="614" spans="1:7" s="26" customFormat="1" ht="30" x14ac:dyDescent="0.2">
      <c r="A614" s="148" t="s">
        <v>597</v>
      </c>
      <c r="B614" s="169" t="s">
        <v>22</v>
      </c>
      <c r="C614" s="168"/>
      <c r="D614" s="149">
        <v>267638.53000000003</v>
      </c>
      <c r="E614" s="149">
        <v>274008.8</v>
      </c>
      <c r="F614" s="149">
        <v>245309.32</v>
      </c>
      <c r="G614" s="149">
        <v>89.53</v>
      </c>
    </row>
    <row r="615" spans="1:7" s="26" customFormat="1" ht="15" x14ac:dyDescent="0.2">
      <c r="A615" s="150"/>
      <c r="B615" s="150" t="s">
        <v>307</v>
      </c>
      <c r="C615" s="151" t="s">
        <v>38</v>
      </c>
      <c r="D615" s="152">
        <v>65000</v>
      </c>
      <c r="E615" s="152">
        <v>65000</v>
      </c>
      <c r="F615" s="152">
        <v>44440.52</v>
      </c>
      <c r="G615" s="152">
        <v>68.370030769230766</v>
      </c>
    </row>
    <row r="616" spans="1:7" s="26" customFormat="1" ht="15" x14ac:dyDescent="0.2">
      <c r="A616" s="150"/>
      <c r="B616" s="150" t="s">
        <v>308</v>
      </c>
      <c r="C616" s="151" t="s">
        <v>46</v>
      </c>
      <c r="D616" s="152">
        <v>65000</v>
      </c>
      <c r="E616" s="152">
        <v>65000</v>
      </c>
      <c r="F616" s="152">
        <v>44440.52</v>
      </c>
      <c r="G616" s="152">
        <v>68.370030769230766</v>
      </c>
    </row>
    <row r="617" spans="1:7" s="26" customFormat="1" ht="15" x14ac:dyDescent="0.2">
      <c r="A617" s="150"/>
      <c r="B617" s="150" t="s">
        <v>418</v>
      </c>
      <c r="C617" s="151" t="s">
        <v>51</v>
      </c>
      <c r="D617" s="152">
        <v>25000</v>
      </c>
      <c r="E617" s="152">
        <v>25000</v>
      </c>
      <c r="F617" s="152">
        <v>5928.02</v>
      </c>
      <c r="G617" s="152">
        <v>23.71208</v>
      </c>
    </row>
    <row r="618" spans="1:7" s="26" customFormat="1" ht="14.25" x14ac:dyDescent="0.2">
      <c r="A618" s="153"/>
      <c r="B618" s="153" t="s">
        <v>420</v>
      </c>
      <c r="C618" s="154" t="s">
        <v>53</v>
      </c>
      <c r="D618" s="155">
        <v>0</v>
      </c>
      <c r="E618" s="155">
        <v>0</v>
      </c>
      <c r="F618" s="155">
        <v>0</v>
      </c>
      <c r="G618" s="155">
        <v>0</v>
      </c>
    </row>
    <row r="619" spans="1:7" s="26" customFormat="1" ht="14.25" x14ac:dyDescent="0.2">
      <c r="A619" s="153"/>
      <c r="B619" s="153" t="s">
        <v>433</v>
      </c>
      <c r="C619" s="154" t="s">
        <v>54</v>
      </c>
      <c r="D619" s="155">
        <v>0</v>
      </c>
      <c r="E619" s="155">
        <v>0</v>
      </c>
      <c r="F619" s="155">
        <v>1620</v>
      </c>
      <c r="G619" s="155">
        <v>0</v>
      </c>
    </row>
    <row r="620" spans="1:7" s="26" customFormat="1" ht="14.25" x14ac:dyDescent="0.2">
      <c r="A620" s="153"/>
      <c r="B620" s="153" t="s">
        <v>421</v>
      </c>
      <c r="C620" s="154" t="s">
        <v>55</v>
      </c>
      <c r="D620" s="155">
        <v>0</v>
      </c>
      <c r="E620" s="155">
        <v>0</v>
      </c>
      <c r="F620" s="155">
        <v>4308.0200000000004</v>
      </c>
      <c r="G620" s="155">
        <v>0</v>
      </c>
    </row>
    <row r="621" spans="1:7" s="26" customFormat="1" ht="15" x14ac:dyDescent="0.2">
      <c r="A621" s="150"/>
      <c r="B621" s="150" t="s">
        <v>377</v>
      </c>
      <c r="C621" s="151" t="s">
        <v>56</v>
      </c>
      <c r="D621" s="152">
        <v>40000</v>
      </c>
      <c r="E621" s="152">
        <v>40000</v>
      </c>
      <c r="F621" s="152">
        <v>38512.5</v>
      </c>
      <c r="G621" s="152">
        <v>96.28125</v>
      </c>
    </row>
    <row r="622" spans="1:7" s="26" customFormat="1" ht="14.25" x14ac:dyDescent="0.2">
      <c r="A622" s="153"/>
      <c r="B622" s="153" t="s">
        <v>398</v>
      </c>
      <c r="C622" s="154" t="s">
        <v>58</v>
      </c>
      <c r="D622" s="155">
        <v>0</v>
      </c>
      <c r="E622" s="155">
        <v>0</v>
      </c>
      <c r="F622" s="155">
        <v>38512.5</v>
      </c>
      <c r="G622" s="155">
        <v>0</v>
      </c>
    </row>
    <row r="623" spans="1:7" s="26" customFormat="1" ht="15" x14ac:dyDescent="0.2">
      <c r="A623" s="150"/>
      <c r="B623" s="150" t="s">
        <v>404</v>
      </c>
      <c r="C623" s="151" t="s">
        <v>97</v>
      </c>
      <c r="D623" s="152">
        <v>202638.53</v>
      </c>
      <c r="E623" s="152">
        <v>209008.8</v>
      </c>
      <c r="F623" s="152">
        <v>200868.8</v>
      </c>
      <c r="G623" s="152">
        <v>96.11</v>
      </c>
    </row>
    <row r="624" spans="1:7" s="26" customFormat="1" ht="30" x14ac:dyDescent="0.2">
      <c r="A624" s="150"/>
      <c r="B624" s="150" t="s">
        <v>474</v>
      </c>
      <c r="C624" s="151" t="s">
        <v>127</v>
      </c>
      <c r="D624" s="152">
        <v>8140</v>
      </c>
      <c r="E624" s="152">
        <v>8140</v>
      </c>
      <c r="F624" s="152">
        <v>0</v>
      </c>
      <c r="G624" s="152">
        <v>0</v>
      </c>
    </row>
    <row r="625" spans="1:7" s="26" customFormat="1" ht="15" x14ac:dyDescent="0.2">
      <c r="A625" s="150"/>
      <c r="B625" s="150" t="s">
        <v>475</v>
      </c>
      <c r="C625" s="151" t="s">
        <v>98</v>
      </c>
      <c r="D625" s="152">
        <v>8140</v>
      </c>
      <c r="E625" s="152">
        <v>8140</v>
      </c>
      <c r="F625" s="152">
        <v>0</v>
      </c>
      <c r="G625" s="152">
        <v>0</v>
      </c>
    </row>
    <row r="626" spans="1:7" s="26" customFormat="1" ht="14.25" x14ac:dyDescent="0.2">
      <c r="A626" s="153"/>
      <c r="B626" s="153" t="s">
        <v>476</v>
      </c>
      <c r="C626" s="154" t="s">
        <v>34</v>
      </c>
      <c r="D626" s="155">
        <v>0</v>
      </c>
      <c r="E626" s="155">
        <v>0</v>
      </c>
      <c r="F626" s="155">
        <v>0</v>
      </c>
      <c r="G626" s="155">
        <v>0</v>
      </c>
    </row>
    <row r="627" spans="1:7" s="26" customFormat="1" ht="30" x14ac:dyDescent="0.2">
      <c r="A627" s="150"/>
      <c r="B627" s="150" t="s">
        <v>405</v>
      </c>
      <c r="C627" s="151" t="s">
        <v>101</v>
      </c>
      <c r="D627" s="152">
        <v>31818.53</v>
      </c>
      <c r="E627" s="152">
        <v>31818.53</v>
      </c>
      <c r="F627" s="152">
        <v>31818.53</v>
      </c>
      <c r="G627" s="152">
        <v>100</v>
      </c>
    </row>
    <row r="628" spans="1:7" s="26" customFormat="1" ht="15" x14ac:dyDescent="0.2">
      <c r="A628" s="150"/>
      <c r="B628" s="150" t="s">
        <v>612</v>
      </c>
      <c r="C628" s="151" t="s">
        <v>109</v>
      </c>
      <c r="D628" s="152">
        <v>31818.53</v>
      </c>
      <c r="E628" s="152">
        <v>31818.53</v>
      </c>
      <c r="F628" s="152">
        <v>31818.53</v>
      </c>
      <c r="G628" s="152">
        <v>100</v>
      </c>
    </row>
    <row r="629" spans="1:7" s="26" customFormat="1" ht="14.25" x14ac:dyDescent="0.2">
      <c r="A629" s="153"/>
      <c r="B629" s="153" t="s">
        <v>613</v>
      </c>
      <c r="C629" s="154" t="s">
        <v>327</v>
      </c>
      <c r="D629" s="155">
        <v>0</v>
      </c>
      <c r="E629" s="155">
        <v>0</v>
      </c>
      <c r="F629" s="155">
        <v>31818.53</v>
      </c>
      <c r="G629" s="155">
        <v>0</v>
      </c>
    </row>
    <row r="630" spans="1:7" s="26" customFormat="1" ht="30" x14ac:dyDescent="0.2">
      <c r="A630" s="150"/>
      <c r="B630" s="150" t="s">
        <v>446</v>
      </c>
      <c r="C630" s="151" t="s">
        <v>156</v>
      </c>
      <c r="D630" s="152">
        <v>162680</v>
      </c>
      <c r="E630" s="152">
        <v>169050.27</v>
      </c>
      <c r="F630" s="152">
        <v>169050.27</v>
      </c>
      <c r="G630" s="152">
        <v>100</v>
      </c>
    </row>
    <row r="631" spans="1:7" s="26" customFormat="1" ht="15" x14ac:dyDescent="0.2">
      <c r="A631" s="150"/>
      <c r="B631" s="150" t="s">
        <v>447</v>
      </c>
      <c r="C631" s="151" t="s">
        <v>157</v>
      </c>
      <c r="D631" s="152">
        <v>162680</v>
      </c>
      <c r="E631" s="152">
        <v>169050.27</v>
      </c>
      <c r="F631" s="152">
        <v>169050.27</v>
      </c>
      <c r="G631" s="152">
        <v>100</v>
      </c>
    </row>
    <row r="632" spans="1:7" s="26" customFormat="1" ht="14.25" x14ac:dyDescent="0.2">
      <c r="A632" s="153"/>
      <c r="B632" s="153" t="s">
        <v>448</v>
      </c>
      <c r="C632" s="154" t="s">
        <v>157</v>
      </c>
      <c r="D632" s="155">
        <v>0</v>
      </c>
      <c r="E632" s="155">
        <v>0</v>
      </c>
      <c r="F632" s="155">
        <v>169050.27</v>
      </c>
      <c r="G632" s="155">
        <v>0</v>
      </c>
    </row>
    <row r="633" spans="1:7" s="26" customFormat="1" ht="30" x14ac:dyDescent="0.2">
      <c r="A633" s="148" t="s">
        <v>449</v>
      </c>
      <c r="B633" s="169" t="s">
        <v>450</v>
      </c>
      <c r="C633" s="168"/>
      <c r="D633" s="149">
        <v>41931.47</v>
      </c>
      <c r="E633" s="149">
        <v>41931.47</v>
      </c>
      <c r="F633" s="149">
        <v>11931.47</v>
      </c>
      <c r="G633" s="149">
        <v>28.454690474719822</v>
      </c>
    </row>
    <row r="634" spans="1:7" s="26" customFormat="1" ht="15" x14ac:dyDescent="0.2">
      <c r="A634" s="150"/>
      <c r="B634" s="150" t="s">
        <v>404</v>
      </c>
      <c r="C634" s="151" t="s">
        <v>97</v>
      </c>
      <c r="D634" s="152">
        <v>41931.47</v>
      </c>
      <c r="E634" s="152">
        <v>41931.47</v>
      </c>
      <c r="F634" s="152">
        <v>11931.47</v>
      </c>
      <c r="G634" s="152">
        <v>28.454690474719822</v>
      </c>
    </row>
    <row r="635" spans="1:7" s="26" customFormat="1" ht="30" x14ac:dyDescent="0.2">
      <c r="A635" s="150"/>
      <c r="B635" s="150" t="s">
        <v>474</v>
      </c>
      <c r="C635" s="151" t="s">
        <v>127</v>
      </c>
      <c r="D635" s="152">
        <v>30000</v>
      </c>
      <c r="E635" s="152">
        <v>30000</v>
      </c>
      <c r="F635" s="152">
        <v>0</v>
      </c>
      <c r="G635" s="152">
        <v>0</v>
      </c>
    </row>
    <row r="636" spans="1:7" s="26" customFormat="1" ht="15" x14ac:dyDescent="0.2">
      <c r="A636" s="150"/>
      <c r="B636" s="150" t="s">
        <v>475</v>
      </c>
      <c r="C636" s="151" t="s">
        <v>98</v>
      </c>
      <c r="D636" s="152">
        <v>30000</v>
      </c>
      <c r="E636" s="152">
        <v>30000</v>
      </c>
      <c r="F636" s="152">
        <v>0</v>
      </c>
      <c r="G636" s="152">
        <v>0</v>
      </c>
    </row>
    <row r="637" spans="1:7" s="26" customFormat="1" ht="14.25" x14ac:dyDescent="0.2">
      <c r="A637" s="153"/>
      <c r="B637" s="153" t="s">
        <v>476</v>
      </c>
      <c r="C637" s="154" t="s">
        <v>34</v>
      </c>
      <c r="D637" s="155">
        <v>0</v>
      </c>
      <c r="E637" s="155">
        <v>0</v>
      </c>
      <c r="F637" s="155">
        <v>0</v>
      </c>
      <c r="G637" s="155">
        <v>0</v>
      </c>
    </row>
    <row r="638" spans="1:7" s="26" customFormat="1" ht="30" x14ac:dyDescent="0.2">
      <c r="A638" s="150"/>
      <c r="B638" s="150" t="s">
        <v>405</v>
      </c>
      <c r="C638" s="151" t="s">
        <v>101</v>
      </c>
      <c r="D638" s="152">
        <v>11931.47</v>
      </c>
      <c r="E638" s="152">
        <v>11931.47</v>
      </c>
      <c r="F638" s="152">
        <v>11931.47</v>
      </c>
      <c r="G638" s="152">
        <v>100</v>
      </c>
    </row>
    <row r="639" spans="1:7" s="26" customFormat="1" ht="15" x14ac:dyDescent="0.2">
      <c r="A639" s="150"/>
      <c r="B639" s="150" t="s">
        <v>612</v>
      </c>
      <c r="C639" s="151" t="s">
        <v>109</v>
      </c>
      <c r="D639" s="152">
        <v>11931.47</v>
      </c>
      <c r="E639" s="152">
        <v>11931.47</v>
      </c>
      <c r="F639" s="152">
        <v>11931.47</v>
      </c>
      <c r="G639" s="152">
        <v>100</v>
      </c>
    </row>
    <row r="640" spans="1:7" s="26" customFormat="1" ht="14.25" x14ac:dyDescent="0.2">
      <c r="A640" s="153"/>
      <c r="B640" s="153" t="s">
        <v>613</v>
      </c>
      <c r="C640" s="154" t="s">
        <v>327</v>
      </c>
      <c r="D640" s="155">
        <v>0</v>
      </c>
      <c r="E640" s="155">
        <v>0</v>
      </c>
      <c r="F640" s="155">
        <v>11931.47</v>
      </c>
      <c r="G640" s="155">
        <v>0</v>
      </c>
    </row>
    <row r="641" spans="1:7" s="26" customFormat="1" ht="30" x14ac:dyDescent="0.2">
      <c r="A641" s="148" t="s">
        <v>750</v>
      </c>
      <c r="B641" s="169" t="s">
        <v>751</v>
      </c>
      <c r="C641" s="168"/>
      <c r="D641" s="149">
        <v>12910</v>
      </c>
      <c r="E641" s="149">
        <v>12910</v>
      </c>
      <c r="F641" s="149">
        <v>0</v>
      </c>
      <c r="G641" s="149">
        <v>0</v>
      </c>
    </row>
    <row r="642" spans="1:7" s="26" customFormat="1" ht="15" x14ac:dyDescent="0.2">
      <c r="A642" s="150"/>
      <c r="B642" s="150" t="s">
        <v>404</v>
      </c>
      <c r="C642" s="151" t="s">
        <v>97</v>
      </c>
      <c r="D642" s="152">
        <v>12910</v>
      </c>
      <c r="E642" s="152">
        <v>12910</v>
      </c>
      <c r="F642" s="152">
        <v>0</v>
      </c>
      <c r="G642" s="152">
        <v>0</v>
      </c>
    </row>
    <row r="643" spans="1:7" s="26" customFormat="1" ht="30" x14ac:dyDescent="0.2">
      <c r="A643" s="150"/>
      <c r="B643" s="150" t="s">
        <v>474</v>
      </c>
      <c r="C643" s="151" t="s">
        <v>127</v>
      </c>
      <c r="D643" s="152">
        <v>12910</v>
      </c>
      <c r="E643" s="152">
        <v>12910</v>
      </c>
      <c r="F643" s="152">
        <v>0</v>
      </c>
      <c r="G643" s="152">
        <v>0</v>
      </c>
    </row>
    <row r="644" spans="1:7" s="26" customFormat="1" ht="15" x14ac:dyDescent="0.2">
      <c r="A644" s="150"/>
      <c r="B644" s="150" t="s">
        <v>475</v>
      </c>
      <c r="C644" s="151" t="s">
        <v>98</v>
      </c>
      <c r="D644" s="152">
        <v>12910</v>
      </c>
      <c r="E644" s="152">
        <v>12910</v>
      </c>
      <c r="F644" s="152">
        <v>0</v>
      </c>
      <c r="G644" s="152">
        <v>0</v>
      </c>
    </row>
    <row r="645" spans="1:7" s="26" customFormat="1" ht="14.25" x14ac:dyDescent="0.2">
      <c r="A645" s="153"/>
      <c r="B645" s="153" t="s">
        <v>476</v>
      </c>
      <c r="C645" s="154" t="s">
        <v>34</v>
      </c>
      <c r="D645" s="155">
        <v>0</v>
      </c>
      <c r="E645" s="155">
        <v>0</v>
      </c>
      <c r="F645" s="155">
        <v>0</v>
      </c>
      <c r="G645" s="155">
        <v>0</v>
      </c>
    </row>
    <row r="646" spans="1:7" s="26" customFormat="1" ht="30" x14ac:dyDescent="0.2">
      <c r="A646" s="148" t="s">
        <v>479</v>
      </c>
      <c r="B646" s="169" t="s">
        <v>229</v>
      </c>
      <c r="C646" s="168"/>
      <c r="D646" s="149">
        <v>32376.25</v>
      </c>
      <c r="E646" s="149">
        <v>32376.25</v>
      </c>
      <c r="F646" s="149">
        <v>29084.560000000001</v>
      </c>
      <c r="G646" s="149">
        <v>89.833010308482301</v>
      </c>
    </row>
    <row r="647" spans="1:7" s="26" customFormat="1" ht="15" x14ac:dyDescent="0.2">
      <c r="A647" s="150"/>
      <c r="B647" s="150" t="s">
        <v>404</v>
      </c>
      <c r="C647" s="151" t="s">
        <v>97</v>
      </c>
      <c r="D647" s="152">
        <v>32376.25</v>
      </c>
      <c r="E647" s="152">
        <v>32376.25</v>
      </c>
      <c r="F647" s="152">
        <v>29084.560000000001</v>
      </c>
      <c r="G647" s="152">
        <v>89.833010308482301</v>
      </c>
    </row>
    <row r="648" spans="1:7" s="26" customFormat="1" ht="30" x14ac:dyDescent="0.2">
      <c r="A648" s="150"/>
      <c r="B648" s="150" t="s">
        <v>474</v>
      </c>
      <c r="C648" s="151" t="s">
        <v>127</v>
      </c>
      <c r="D648" s="152">
        <v>8950</v>
      </c>
      <c r="E648" s="152">
        <v>8950</v>
      </c>
      <c r="F648" s="152">
        <v>7358.32</v>
      </c>
      <c r="G648" s="152">
        <v>82.21586592178771</v>
      </c>
    </row>
    <row r="649" spans="1:7" s="26" customFormat="1" ht="15" x14ac:dyDescent="0.2">
      <c r="A649" s="150"/>
      <c r="B649" s="150" t="s">
        <v>475</v>
      </c>
      <c r="C649" s="151" t="s">
        <v>98</v>
      </c>
      <c r="D649" s="152">
        <v>8950</v>
      </c>
      <c r="E649" s="152">
        <v>8950</v>
      </c>
      <c r="F649" s="152">
        <v>7358.32</v>
      </c>
      <c r="G649" s="152">
        <v>82.21586592178771</v>
      </c>
    </row>
    <row r="650" spans="1:7" s="26" customFormat="1" ht="14.25" x14ac:dyDescent="0.2">
      <c r="A650" s="153"/>
      <c r="B650" s="153" t="s">
        <v>476</v>
      </c>
      <c r="C650" s="154" t="s">
        <v>34</v>
      </c>
      <c r="D650" s="155">
        <v>0</v>
      </c>
      <c r="E650" s="155">
        <v>0</v>
      </c>
      <c r="F650" s="155">
        <v>7358.32</v>
      </c>
      <c r="G650" s="155">
        <v>0</v>
      </c>
    </row>
    <row r="651" spans="1:7" s="26" customFormat="1" ht="30" x14ac:dyDescent="0.2">
      <c r="A651" s="150"/>
      <c r="B651" s="150" t="s">
        <v>405</v>
      </c>
      <c r="C651" s="151" t="s">
        <v>101</v>
      </c>
      <c r="D651" s="152">
        <v>23426.25</v>
      </c>
      <c r="E651" s="152">
        <v>23426.25</v>
      </c>
      <c r="F651" s="152">
        <v>21726.240000000002</v>
      </c>
      <c r="G651" s="152">
        <v>92.743140707539624</v>
      </c>
    </row>
    <row r="652" spans="1:7" s="26" customFormat="1" ht="15" x14ac:dyDescent="0.2">
      <c r="A652" s="150"/>
      <c r="B652" s="150" t="s">
        <v>406</v>
      </c>
      <c r="C652" s="151" t="s">
        <v>105</v>
      </c>
      <c r="D652" s="152">
        <v>23426.25</v>
      </c>
      <c r="E652" s="152">
        <v>23426.25</v>
      </c>
      <c r="F652" s="152">
        <v>21726.240000000002</v>
      </c>
      <c r="G652" s="152">
        <v>92.743140707539624</v>
      </c>
    </row>
    <row r="653" spans="1:7" s="26" customFormat="1" ht="14.25" x14ac:dyDescent="0.2">
      <c r="A653" s="153"/>
      <c r="B653" s="153" t="s">
        <v>494</v>
      </c>
      <c r="C653" s="154" t="s">
        <v>166</v>
      </c>
      <c r="D653" s="155">
        <v>0</v>
      </c>
      <c r="E653" s="155">
        <v>0</v>
      </c>
      <c r="F653" s="155">
        <v>13426.25</v>
      </c>
      <c r="G653" s="155">
        <v>0</v>
      </c>
    </row>
    <row r="654" spans="1:7" s="26" customFormat="1" ht="14.25" x14ac:dyDescent="0.2">
      <c r="A654" s="153"/>
      <c r="B654" s="153" t="s">
        <v>407</v>
      </c>
      <c r="C654" s="154" t="s">
        <v>149</v>
      </c>
      <c r="D654" s="155">
        <v>0</v>
      </c>
      <c r="E654" s="155">
        <v>0</v>
      </c>
      <c r="F654" s="155">
        <v>8299.99</v>
      </c>
      <c r="G654" s="155">
        <v>0</v>
      </c>
    </row>
    <row r="655" spans="1:7" s="26" customFormat="1" ht="45" x14ac:dyDescent="0.2">
      <c r="A655" s="146" t="s">
        <v>553</v>
      </c>
      <c r="B655" s="167" t="s">
        <v>554</v>
      </c>
      <c r="C655" s="168"/>
      <c r="D655" s="147">
        <v>404246.22</v>
      </c>
      <c r="E655" s="147">
        <v>404246.22</v>
      </c>
      <c r="F655" s="147">
        <v>404246.22</v>
      </c>
      <c r="G655" s="147">
        <v>100</v>
      </c>
    </row>
    <row r="656" spans="1:7" s="26" customFormat="1" ht="30" x14ac:dyDescent="0.2">
      <c r="A656" s="148" t="s">
        <v>597</v>
      </c>
      <c r="B656" s="169" t="s">
        <v>22</v>
      </c>
      <c r="C656" s="168"/>
      <c r="D656" s="149">
        <v>152246.22</v>
      </c>
      <c r="E656" s="149">
        <v>152246.22</v>
      </c>
      <c r="F656" s="149">
        <v>152246.22</v>
      </c>
      <c r="G656" s="149">
        <v>100</v>
      </c>
    </row>
    <row r="657" spans="1:7" s="26" customFormat="1" ht="15" x14ac:dyDescent="0.2">
      <c r="A657" s="150"/>
      <c r="B657" s="150" t="s">
        <v>404</v>
      </c>
      <c r="C657" s="151" t="s">
        <v>97</v>
      </c>
      <c r="D657" s="152">
        <v>152246.22</v>
      </c>
      <c r="E657" s="152">
        <v>152246.22</v>
      </c>
      <c r="F657" s="152">
        <v>152246.22</v>
      </c>
      <c r="G657" s="152">
        <v>100</v>
      </c>
    </row>
    <row r="658" spans="1:7" s="26" customFormat="1" ht="30" x14ac:dyDescent="0.2">
      <c r="A658" s="150"/>
      <c r="B658" s="150" t="s">
        <v>446</v>
      </c>
      <c r="C658" s="151" t="s">
        <v>156</v>
      </c>
      <c r="D658" s="152">
        <v>152246.22</v>
      </c>
      <c r="E658" s="152">
        <v>152246.22</v>
      </c>
      <c r="F658" s="152">
        <v>152246.22</v>
      </c>
      <c r="G658" s="152">
        <v>100</v>
      </c>
    </row>
    <row r="659" spans="1:7" s="26" customFormat="1" ht="15" x14ac:dyDescent="0.2">
      <c r="A659" s="150"/>
      <c r="B659" s="150" t="s">
        <v>447</v>
      </c>
      <c r="C659" s="151" t="s">
        <v>157</v>
      </c>
      <c r="D659" s="152">
        <v>152246.22</v>
      </c>
      <c r="E659" s="152">
        <v>152246.22</v>
      </c>
      <c r="F659" s="152">
        <v>152246.22</v>
      </c>
      <c r="G659" s="152">
        <v>100</v>
      </c>
    </row>
    <row r="660" spans="1:7" s="26" customFormat="1" ht="14.25" x14ac:dyDescent="0.2">
      <c r="A660" s="153"/>
      <c r="B660" s="153" t="s">
        <v>448</v>
      </c>
      <c r="C660" s="154" t="s">
        <v>157</v>
      </c>
      <c r="D660" s="155">
        <v>0</v>
      </c>
      <c r="E660" s="155">
        <v>0</v>
      </c>
      <c r="F660" s="155">
        <v>152246.22</v>
      </c>
      <c r="G660" s="155">
        <v>0</v>
      </c>
    </row>
    <row r="661" spans="1:7" s="26" customFormat="1" ht="30" x14ac:dyDescent="0.2">
      <c r="A661" s="148" t="s">
        <v>555</v>
      </c>
      <c r="B661" s="169" t="s">
        <v>556</v>
      </c>
      <c r="C661" s="168"/>
      <c r="D661" s="149">
        <v>252000</v>
      </c>
      <c r="E661" s="149">
        <v>252000</v>
      </c>
      <c r="F661" s="149">
        <v>252000</v>
      </c>
      <c r="G661" s="149">
        <v>100</v>
      </c>
    </row>
    <row r="662" spans="1:7" s="26" customFormat="1" ht="15" x14ac:dyDescent="0.2">
      <c r="A662" s="150"/>
      <c r="B662" s="150" t="s">
        <v>404</v>
      </c>
      <c r="C662" s="151" t="s">
        <v>97</v>
      </c>
      <c r="D662" s="152">
        <v>252000</v>
      </c>
      <c r="E662" s="152">
        <v>252000</v>
      </c>
      <c r="F662" s="152">
        <v>252000</v>
      </c>
      <c r="G662" s="152">
        <v>100</v>
      </c>
    </row>
    <row r="663" spans="1:7" s="26" customFormat="1" ht="30" x14ac:dyDescent="0.2">
      <c r="A663" s="150"/>
      <c r="B663" s="150" t="s">
        <v>446</v>
      </c>
      <c r="C663" s="151" t="s">
        <v>156</v>
      </c>
      <c r="D663" s="152">
        <v>252000</v>
      </c>
      <c r="E663" s="152">
        <v>252000</v>
      </c>
      <c r="F663" s="152">
        <v>252000</v>
      </c>
      <c r="G663" s="152">
        <v>100</v>
      </c>
    </row>
    <row r="664" spans="1:7" s="26" customFormat="1" ht="15" x14ac:dyDescent="0.2">
      <c r="A664" s="150"/>
      <c r="B664" s="150" t="s">
        <v>447</v>
      </c>
      <c r="C664" s="151" t="s">
        <v>157</v>
      </c>
      <c r="D664" s="152">
        <v>252000</v>
      </c>
      <c r="E664" s="152">
        <v>252000</v>
      </c>
      <c r="F664" s="152">
        <v>252000</v>
      </c>
      <c r="G664" s="152">
        <v>100</v>
      </c>
    </row>
    <row r="665" spans="1:7" s="26" customFormat="1" ht="14.25" x14ac:dyDescent="0.2">
      <c r="A665" s="153"/>
      <c r="B665" s="153" t="s">
        <v>448</v>
      </c>
      <c r="C665" s="154" t="s">
        <v>157</v>
      </c>
      <c r="D665" s="155">
        <v>0</v>
      </c>
      <c r="E665" s="155">
        <v>0</v>
      </c>
      <c r="F665" s="155">
        <v>252000</v>
      </c>
      <c r="G665" s="155">
        <v>0</v>
      </c>
    </row>
    <row r="666" spans="1:7" s="26" customFormat="1" ht="45" x14ac:dyDescent="0.2">
      <c r="A666" s="146" t="s">
        <v>557</v>
      </c>
      <c r="B666" s="167" t="s">
        <v>558</v>
      </c>
      <c r="C666" s="168"/>
      <c r="D666" s="147">
        <v>30000</v>
      </c>
      <c r="E666" s="147">
        <v>30000</v>
      </c>
      <c r="F666" s="147">
        <v>3745.64</v>
      </c>
      <c r="G666" s="147">
        <v>12.485466666666667</v>
      </c>
    </row>
    <row r="667" spans="1:7" s="26" customFormat="1" ht="30" x14ac:dyDescent="0.2">
      <c r="A667" s="148" t="s">
        <v>597</v>
      </c>
      <c r="B667" s="169" t="s">
        <v>22</v>
      </c>
      <c r="C667" s="168"/>
      <c r="D667" s="149">
        <v>30000</v>
      </c>
      <c r="E667" s="149">
        <v>30000</v>
      </c>
      <c r="F667" s="149">
        <v>3745.64</v>
      </c>
      <c r="G667" s="149">
        <v>12.485466666666667</v>
      </c>
    </row>
    <row r="668" spans="1:7" s="26" customFormat="1" ht="15" x14ac:dyDescent="0.2">
      <c r="A668" s="150"/>
      <c r="B668" s="150" t="s">
        <v>307</v>
      </c>
      <c r="C668" s="151" t="s">
        <v>38</v>
      </c>
      <c r="D668" s="152">
        <v>3615.64</v>
      </c>
      <c r="E668" s="152">
        <v>3615.64</v>
      </c>
      <c r="F668" s="152">
        <v>3615.64</v>
      </c>
      <c r="G668" s="152">
        <v>100</v>
      </c>
    </row>
    <row r="669" spans="1:7" s="26" customFormat="1" ht="15" x14ac:dyDescent="0.2">
      <c r="A669" s="150"/>
      <c r="B669" s="150" t="s">
        <v>308</v>
      </c>
      <c r="C669" s="151" t="s">
        <v>46</v>
      </c>
      <c r="D669" s="152">
        <v>3615.64</v>
      </c>
      <c r="E669" s="152">
        <v>3615.64</v>
      </c>
      <c r="F669" s="152">
        <v>3615.64</v>
      </c>
      <c r="G669" s="152">
        <v>100</v>
      </c>
    </row>
    <row r="670" spans="1:7" s="26" customFormat="1" ht="15" x14ac:dyDescent="0.2">
      <c r="A670" s="150"/>
      <c r="B670" s="150" t="s">
        <v>418</v>
      </c>
      <c r="C670" s="151" t="s">
        <v>51</v>
      </c>
      <c r="D670" s="152">
        <v>3615.64</v>
      </c>
      <c r="E670" s="152">
        <v>3615.64</v>
      </c>
      <c r="F670" s="152">
        <v>3615.64</v>
      </c>
      <c r="G670" s="152">
        <v>100</v>
      </c>
    </row>
    <row r="671" spans="1:7" s="26" customFormat="1" ht="14.25" x14ac:dyDescent="0.2">
      <c r="A671" s="153"/>
      <c r="B671" s="153" t="s">
        <v>421</v>
      </c>
      <c r="C671" s="154" t="s">
        <v>55</v>
      </c>
      <c r="D671" s="155">
        <v>0</v>
      </c>
      <c r="E671" s="155">
        <v>0</v>
      </c>
      <c r="F671" s="155">
        <v>3615.64</v>
      </c>
      <c r="G671" s="155">
        <v>0</v>
      </c>
    </row>
    <row r="672" spans="1:7" s="26" customFormat="1" ht="15" x14ac:dyDescent="0.2">
      <c r="A672" s="150"/>
      <c r="B672" s="150" t="s">
        <v>404</v>
      </c>
      <c r="C672" s="151" t="s">
        <v>97</v>
      </c>
      <c r="D672" s="152">
        <v>26384.36</v>
      </c>
      <c r="E672" s="152">
        <v>26384.36</v>
      </c>
      <c r="F672" s="152">
        <v>130</v>
      </c>
      <c r="G672" s="152">
        <v>0.49271613940986253</v>
      </c>
    </row>
    <row r="673" spans="1:7" s="26" customFormat="1" ht="30" x14ac:dyDescent="0.2">
      <c r="A673" s="150"/>
      <c r="B673" s="150" t="s">
        <v>405</v>
      </c>
      <c r="C673" s="151" t="s">
        <v>101</v>
      </c>
      <c r="D673" s="152">
        <v>26384.36</v>
      </c>
      <c r="E673" s="152">
        <v>26384.36</v>
      </c>
      <c r="F673" s="152">
        <v>130</v>
      </c>
      <c r="G673" s="152">
        <v>0.49271613940986253</v>
      </c>
    </row>
    <row r="674" spans="1:7" s="26" customFormat="1" ht="15" x14ac:dyDescent="0.2">
      <c r="A674" s="150"/>
      <c r="B674" s="150" t="s">
        <v>477</v>
      </c>
      <c r="C674" s="151" t="s">
        <v>102</v>
      </c>
      <c r="D674" s="152">
        <v>26384.36</v>
      </c>
      <c r="E674" s="152">
        <v>26384.36</v>
      </c>
      <c r="F674" s="152">
        <v>130</v>
      </c>
      <c r="G674" s="152">
        <v>0.49271613940986253</v>
      </c>
    </row>
    <row r="675" spans="1:7" s="26" customFormat="1" ht="14.25" x14ac:dyDescent="0.2">
      <c r="A675" s="153"/>
      <c r="B675" s="153" t="s">
        <v>552</v>
      </c>
      <c r="C675" s="154" t="s">
        <v>139</v>
      </c>
      <c r="D675" s="155">
        <v>0</v>
      </c>
      <c r="E675" s="155">
        <v>0</v>
      </c>
      <c r="F675" s="155">
        <v>130</v>
      </c>
      <c r="G675" s="155">
        <v>0</v>
      </c>
    </row>
    <row r="676" spans="1:7" s="26" customFormat="1" ht="45" x14ac:dyDescent="0.2">
      <c r="A676" s="146" t="s">
        <v>559</v>
      </c>
      <c r="B676" s="167" t="s">
        <v>560</v>
      </c>
      <c r="C676" s="168"/>
      <c r="D676" s="147">
        <v>30000</v>
      </c>
      <c r="E676" s="147">
        <v>30000</v>
      </c>
      <c r="F676" s="147">
        <v>0</v>
      </c>
      <c r="G676" s="147">
        <v>0</v>
      </c>
    </row>
    <row r="677" spans="1:7" s="26" customFormat="1" ht="30" x14ac:dyDescent="0.2">
      <c r="A677" s="148" t="s">
        <v>597</v>
      </c>
      <c r="B677" s="169" t="s">
        <v>22</v>
      </c>
      <c r="C677" s="168"/>
      <c r="D677" s="149">
        <v>30000</v>
      </c>
      <c r="E677" s="149">
        <v>30000</v>
      </c>
      <c r="F677" s="149">
        <v>0</v>
      </c>
      <c r="G677" s="149">
        <v>0</v>
      </c>
    </row>
    <row r="678" spans="1:7" s="26" customFormat="1" ht="15" x14ac:dyDescent="0.2">
      <c r="A678" s="150"/>
      <c r="B678" s="150" t="s">
        <v>404</v>
      </c>
      <c r="C678" s="151" t="s">
        <v>97</v>
      </c>
      <c r="D678" s="152">
        <v>30000</v>
      </c>
      <c r="E678" s="152">
        <v>30000</v>
      </c>
      <c r="F678" s="152">
        <v>0</v>
      </c>
      <c r="G678" s="152">
        <v>0</v>
      </c>
    </row>
    <row r="679" spans="1:7" s="26" customFormat="1" ht="30" x14ac:dyDescent="0.2">
      <c r="A679" s="150"/>
      <c r="B679" s="150" t="s">
        <v>405</v>
      </c>
      <c r="C679" s="151" t="s">
        <v>101</v>
      </c>
      <c r="D679" s="152">
        <v>30000</v>
      </c>
      <c r="E679" s="152">
        <v>30000</v>
      </c>
      <c r="F679" s="152">
        <v>0</v>
      </c>
      <c r="G679" s="152">
        <v>0</v>
      </c>
    </row>
    <row r="680" spans="1:7" s="26" customFormat="1" ht="15" x14ac:dyDescent="0.2">
      <c r="A680" s="150"/>
      <c r="B680" s="150" t="s">
        <v>477</v>
      </c>
      <c r="C680" s="151" t="s">
        <v>102</v>
      </c>
      <c r="D680" s="152">
        <v>30000</v>
      </c>
      <c r="E680" s="152">
        <v>30000</v>
      </c>
      <c r="F680" s="152">
        <v>0</v>
      </c>
      <c r="G680" s="152">
        <v>0</v>
      </c>
    </row>
    <row r="681" spans="1:7" s="26" customFormat="1" ht="14.25" x14ac:dyDescent="0.2">
      <c r="A681" s="153"/>
      <c r="B681" s="153" t="s">
        <v>552</v>
      </c>
      <c r="C681" s="154" t="s">
        <v>139</v>
      </c>
      <c r="D681" s="155">
        <v>0</v>
      </c>
      <c r="E681" s="155">
        <v>0</v>
      </c>
      <c r="F681" s="155">
        <v>0</v>
      </c>
      <c r="G681" s="155">
        <v>0</v>
      </c>
    </row>
    <row r="682" spans="1:7" s="26" customFormat="1" ht="45" x14ac:dyDescent="0.2">
      <c r="A682" s="146" t="s">
        <v>561</v>
      </c>
      <c r="B682" s="167" t="s">
        <v>562</v>
      </c>
      <c r="C682" s="168"/>
      <c r="D682" s="147">
        <v>67157.56</v>
      </c>
      <c r="E682" s="147">
        <v>67157.56</v>
      </c>
      <c r="F682" s="147">
        <v>65326.3</v>
      </c>
      <c r="G682" s="147">
        <v>97.273188603040367</v>
      </c>
    </row>
    <row r="683" spans="1:7" s="26" customFormat="1" ht="30" x14ac:dyDescent="0.2">
      <c r="A683" s="148" t="s">
        <v>597</v>
      </c>
      <c r="B683" s="169" t="s">
        <v>22</v>
      </c>
      <c r="C683" s="168"/>
      <c r="D683" s="149">
        <v>67157.56</v>
      </c>
      <c r="E683" s="149">
        <v>67157.56</v>
      </c>
      <c r="F683" s="149">
        <v>65326.3</v>
      </c>
      <c r="G683" s="149">
        <v>97.273188603040367</v>
      </c>
    </row>
    <row r="684" spans="1:7" s="26" customFormat="1" ht="15" x14ac:dyDescent="0.2">
      <c r="A684" s="150"/>
      <c r="B684" s="150" t="s">
        <v>307</v>
      </c>
      <c r="C684" s="151" t="s">
        <v>38</v>
      </c>
      <c r="D684" s="152">
        <v>4512.5600000000004</v>
      </c>
      <c r="E684" s="152">
        <v>4512.5600000000004</v>
      </c>
      <c r="F684" s="152">
        <v>4512.5600000000004</v>
      </c>
      <c r="G684" s="152">
        <v>100</v>
      </c>
    </row>
    <row r="685" spans="1:7" s="26" customFormat="1" ht="15" x14ac:dyDescent="0.2">
      <c r="A685" s="150"/>
      <c r="B685" s="150" t="s">
        <v>308</v>
      </c>
      <c r="C685" s="151" t="s">
        <v>46</v>
      </c>
      <c r="D685" s="152">
        <v>4512.5600000000004</v>
      </c>
      <c r="E685" s="152">
        <v>4512.5600000000004</v>
      </c>
      <c r="F685" s="152">
        <v>4512.5600000000004</v>
      </c>
      <c r="G685" s="152">
        <v>100</v>
      </c>
    </row>
    <row r="686" spans="1:7" s="26" customFormat="1" ht="15" x14ac:dyDescent="0.2">
      <c r="A686" s="150"/>
      <c r="B686" s="150" t="s">
        <v>418</v>
      </c>
      <c r="C686" s="151" t="s">
        <v>51</v>
      </c>
      <c r="D686" s="152">
        <v>4512.5600000000004</v>
      </c>
      <c r="E686" s="152">
        <v>4512.5600000000004</v>
      </c>
      <c r="F686" s="152">
        <v>4512.5600000000004</v>
      </c>
      <c r="G686" s="152">
        <v>100</v>
      </c>
    </row>
    <row r="687" spans="1:7" s="26" customFormat="1" ht="14.25" x14ac:dyDescent="0.2">
      <c r="A687" s="153"/>
      <c r="B687" s="153" t="s">
        <v>421</v>
      </c>
      <c r="C687" s="154" t="s">
        <v>55</v>
      </c>
      <c r="D687" s="155">
        <v>0</v>
      </c>
      <c r="E687" s="155">
        <v>0</v>
      </c>
      <c r="F687" s="155">
        <v>4512.5600000000004</v>
      </c>
      <c r="G687" s="155">
        <v>0</v>
      </c>
    </row>
    <row r="688" spans="1:7" s="26" customFormat="1" ht="15" x14ac:dyDescent="0.2">
      <c r="A688" s="150"/>
      <c r="B688" s="150" t="s">
        <v>404</v>
      </c>
      <c r="C688" s="151" t="s">
        <v>97</v>
      </c>
      <c r="D688" s="152">
        <v>62645</v>
      </c>
      <c r="E688" s="152">
        <v>62645</v>
      </c>
      <c r="F688" s="152">
        <v>60813.74</v>
      </c>
      <c r="G688" s="152">
        <v>97.0767659031048</v>
      </c>
    </row>
    <row r="689" spans="1:7" s="26" customFormat="1" ht="30" x14ac:dyDescent="0.2">
      <c r="A689" s="150"/>
      <c r="B689" s="150" t="s">
        <v>405</v>
      </c>
      <c r="C689" s="151" t="s">
        <v>101</v>
      </c>
      <c r="D689" s="152">
        <v>62645</v>
      </c>
      <c r="E689" s="152">
        <v>62645</v>
      </c>
      <c r="F689" s="152">
        <v>60813.74</v>
      </c>
      <c r="G689" s="152">
        <v>97.0767659031048</v>
      </c>
    </row>
    <row r="690" spans="1:7" s="26" customFormat="1" ht="15" x14ac:dyDescent="0.2">
      <c r="A690" s="150"/>
      <c r="B690" s="150" t="s">
        <v>477</v>
      </c>
      <c r="C690" s="151" t="s">
        <v>102</v>
      </c>
      <c r="D690" s="152">
        <v>27145</v>
      </c>
      <c r="E690" s="152">
        <v>27145</v>
      </c>
      <c r="F690" s="152">
        <v>27145</v>
      </c>
      <c r="G690" s="152">
        <v>100</v>
      </c>
    </row>
    <row r="691" spans="1:7" s="26" customFormat="1" ht="14.25" x14ac:dyDescent="0.2">
      <c r="A691" s="153"/>
      <c r="B691" s="153" t="s">
        <v>552</v>
      </c>
      <c r="C691" s="154" t="s">
        <v>139</v>
      </c>
      <c r="D691" s="155">
        <v>0</v>
      </c>
      <c r="E691" s="155">
        <v>0</v>
      </c>
      <c r="F691" s="155">
        <v>27145</v>
      </c>
      <c r="G691" s="155">
        <v>0</v>
      </c>
    </row>
    <row r="692" spans="1:7" s="26" customFormat="1" ht="15" x14ac:dyDescent="0.2">
      <c r="A692" s="150"/>
      <c r="B692" s="150" t="s">
        <v>406</v>
      </c>
      <c r="C692" s="151" t="s">
        <v>105</v>
      </c>
      <c r="D692" s="152">
        <v>35500</v>
      </c>
      <c r="E692" s="152">
        <v>35500</v>
      </c>
      <c r="F692" s="152">
        <v>33668.74</v>
      </c>
      <c r="G692" s="152">
        <v>94.841521126760568</v>
      </c>
    </row>
    <row r="693" spans="1:7" s="26" customFormat="1" ht="14.25" x14ac:dyDescent="0.2">
      <c r="A693" s="153"/>
      <c r="B693" s="153" t="s">
        <v>407</v>
      </c>
      <c r="C693" s="154" t="s">
        <v>149</v>
      </c>
      <c r="D693" s="155">
        <v>0</v>
      </c>
      <c r="E693" s="155">
        <v>0</v>
      </c>
      <c r="F693" s="155">
        <v>33668.74</v>
      </c>
      <c r="G693" s="155">
        <v>0</v>
      </c>
    </row>
    <row r="694" spans="1:7" s="26" customFormat="1" ht="45" x14ac:dyDescent="0.2">
      <c r="A694" s="146" t="s">
        <v>563</v>
      </c>
      <c r="B694" s="167" t="s">
        <v>564</v>
      </c>
      <c r="C694" s="168"/>
      <c r="D694" s="147">
        <v>121400.73</v>
      </c>
      <c r="E694" s="147">
        <v>121400.73</v>
      </c>
      <c r="F694" s="147">
        <v>119566.97</v>
      </c>
      <c r="G694" s="147">
        <v>98.489498374515534</v>
      </c>
    </row>
    <row r="695" spans="1:7" s="26" customFormat="1" ht="30" x14ac:dyDescent="0.2">
      <c r="A695" s="148" t="s">
        <v>597</v>
      </c>
      <c r="B695" s="169" t="s">
        <v>22</v>
      </c>
      <c r="C695" s="168"/>
      <c r="D695" s="149">
        <v>121400.73</v>
      </c>
      <c r="E695" s="149">
        <v>121400.73</v>
      </c>
      <c r="F695" s="149">
        <v>119566.97</v>
      </c>
      <c r="G695" s="149">
        <v>98.489498374515534</v>
      </c>
    </row>
    <row r="696" spans="1:7" s="26" customFormat="1" ht="15" x14ac:dyDescent="0.2">
      <c r="A696" s="150"/>
      <c r="B696" s="150" t="s">
        <v>307</v>
      </c>
      <c r="C696" s="151" t="s">
        <v>38</v>
      </c>
      <c r="D696" s="152">
        <v>5660.73</v>
      </c>
      <c r="E696" s="152">
        <v>5660.73</v>
      </c>
      <c r="F696" s="152">
        <v>5660.73</v>
      </c>
      <c r="G696" s="152">
        <v>100</v>
      </c>
    </row>
    <row r="697" spans="1:7" s="26" customFormat="1" ht="15" x14ac:dyDescent="0.2">
      <c r="A697" s="150"/>
      <c r="B697" s="150" t="s">
        <v>308</v>
      </c>
      <c r="C697" s="151" t="s">
        <v>46</v>
      </c>
      <c r="D697" s="152">
        <v>5660.73</v>
      </c>
      <c r="E697" s="152">
        <v>5660.73</v>
      </c>
      <c r="F697" s="152">
        <v>5660.73</v>
      </c>
      <c r="G697" s="152">
        <v>100</v>
      </c>
    </row>
    <row r="698" spans="1:7" s="26" customFormat="1" ht="15" x14ac:dyDescent="0.2">
      <c r="A698" s="150"/>
      <c r="B698" s="150" t="s">
        <v>418</v>
      </c>
      <c r="C698" s="151" t="s">
        <v>51</v>
      </c>
      <c r="D698" s="152">
        <v>5660.73</v>
      </c>
      <c r="E698" s="152">
        <v>5660.73</v>
      </c>
      <c r="F698" s="152">
        <v>5660.73</v>
      </c>
      <c r="G698" s="152">
        <v>100</v>
      </c>
    </row>
    <row r="699" spans="1:7" s="26" customFormat="1" ht="14.25" x14ac:dyDescent="0.2">
      <c r="A699" s="153"/>
      <c r="B699" s="153" t="s">
        <v>421</v>
      </c>
      <c r="C699" s="154" t="s">
        <v>55</v>
      </c>
      <c r="D699" s="155">
        <v>0</v>
      </c>
      <c r="E699" s="155">
        <v>0</v>
      </c>
      <c r="F699" s="155">
        <v>5660.73</v>
      </c>
      <c r="G699" s="155">
        <v>0</v>
      </c>
    </row>
    <row r="700" spans="1:7" s="26" customFormat="1" ht="15" x14ac:dyDescent="0.2">
      <c r="A700" s="150"/>
      <c r="B700" s="150" t="s">
        <v>404</v>
      </c>
      <c r="C700" s="151" t="s">
        <v>97</v>
      </c>
      <c r="D700" s="152">
        <v>115740</v>
      </c>
      <c r="E700" s="152">
        <v>115740</v>
      </c>
      <c r="F700" s="152">
        <v>113906.24000000001</v>
      </c>
      <c r="G700" s="152">
        <v>98.415621219975804</v>
      </c>
    </row>
    <row r="701" spans="1:7" s="26" customFormat="1" ht="30" x14ac:dyDescent="0.2">
      <c r="A701" s="150"/>
      <c r="B701" s="150" t="s">
        <v>405</v>
      </c>
      <c r="C701" s="151" t="s">
        <v>101</v>
      </c>
      <c r="D701" s="152">
        <v>115740</v>
      </c>
      <c r="E701" s="152">
        <v>115740</v>
      </c>
      <c r="F701" s="152">
        <v>113906.24000000001</v>
      </c>
      <c r="G701" s="152">
        <v>98.415621219975804</v>
      </c>
    </row>
    <row r="702" spans="1:7" s="26" customFormat="1" ht="15" x14ac:dyDescent="0.2">
      <c r="A702" s="150"/>
      <c r="B702" s="150" t="s">
        <v>477</v>
      </c>
      <c r="C702" s="151" t="s">
        <v>102</v>
      </c>
      <c r="D702" s="152">
        <v>80240</v>
      </c>
      <c r="E702" s="152">
        <v>80240</v>
      </c>
      <c r="F702" s="152">
        <v>80237.5</v>
      </c>
      <c r="G702" s="152">
        <v>99.996884346959121</v>
      </c>
    </row>
    <row r="703" spans="1:7" s="26" customFormat="1" ht="14.25" x14ac:dyDescent="0.2">
      <c r="A703" s="153"/>
      <c r="B703" s="153" t="s">
        <v>552</v>
      </c>
      <c r="C703" s="154" t="s">
        <v>139</v>
      </c>
      <c r="D703" s="155">
        <v>0</v>
      </c>
      <c r="E703" s="155">
        <v>0</v>
      </c>
      <c r="F703" s="155">
        <v>80237.5</v>
      </c>
      <c r="G703" s="155">
        <v>0</v>
      </c>
    </row>
    <row r="704" spans="1:7" s="26" customFormat="1" ht="15" x14ac:dyDescent="0.2">
      <c r="A704" s="150"/>
      <c r="B704" s="150" t="s">
        <v>406</v>
      </c>
      <c r="C704" s="151" t="s">
        <v>105</v>
      </c>
      <c r="D704" s="152">
        <v>35500</v>
      </c>
      <c r="E704" s="152">
        <v>35500</v>
      </c>
      <c r="F704" s="152">
        <v>33668.74</v>
      </c>
      <c r="G704" s="152">
        <v>94.841521126760568</v>
      </c>
    </row>
    <row r="705" spans="1:7" s="26" customFormat="1" ht="14.25" x14ac:dyDescent="0.2">
      <c r="A705" s="153"/>
      <c r="B705" s="153" t="s">
        <v>407</v>
      </c>
      <c r="C705" s="154" t="s">
        <v>149</v>
      </c>
      <c r="D705" s="155">
        <v>0</v>
      </c>
      <c r="E705" s="155">
        <v>0</v>
      </c>
      <c r="F705" s="155">
        <v>33668.74</v>
      </c>
      <c r="G705" s="155">
        <v>0</v>
      </c>
    </row>
    <row r="706" spans="1:7" s="26" customFormat="1" ht="45" x14ac:dyDescent="0.2">
      <c r="A706" s="146" t="s">
        <v>565</v>
      </c>
      <c r="B706" s="167" t="s">
        <v>566</v>
      </c>
      <c r="C706" s="168"/>
      <c r="D706" s="147">
        <v>44850</v>
      </c>
      <c r="E706" s="147">
        <v>44850</v>
      </c>
      <c r="F706" s="147">
        <v>0</v>
      </c>
      <c r="G706" s="147">
        <v>0</v>
      </c>
    </row>
    <row r="707" spans="1:7" s="26" customFormat="1" ht="30" x14ac:dyDescent="0.2">
      <c r="A707" s="148" t="s">
        <v>348</v>
      </c>
      <c r="B707" s="169" t="s">
        <v>4</v>
      </c>
      <c r="C707" s="168"/>
      <c r="D707" s="149">
        <v>0</v>
      </c>
      <c r="E707" s="149">
        <v>0</v>
      </c>
      <c r="F707" s="149">
        <v>0</v>
      </c>
      <c r="G707" s="149">
        <v>0</v>
      </c>
    </row>
    <row r="708" spans="1:7" s="26" customFormat="1" ht="15" x14ac:dyDescent="0.2">
      <c r="A708" s="150"/>
      <c r="B708" s="150" t="s">
        <v>404</v>
      </c>
      <c r="C708" s="151" t="s">
        <v>97</v>
      </c>
      <c r="D708" s="152">
        <v>0</v>
      </c>
      <c r="E708" s="152">
        <v>0</v>
      </c>
      <c r="F708" s="152">
        <v>0</v>
      </c>
      <c r="G708" s="152">
        <v>0</v>
      </c>
    </row>
    <row r="709" spans="1:7" s="26" customFormat="1" ht="30" x14ac:dyDescent="0.2">
      <c r="A709" s="150"/>
      <c r="B709" s="150" t="s">
        <v>474</v>
      </c>
      <c r="C709" s="151" t="s">
        <v>127</v>
      </c>
      <c r="D709" s="152">
        <v>0</v>
      </c>
      <c r="E709" s="152">
        <v>0</v>
      </c>
      <c r="F709" s="152">
        <v>0</v>
      </c>
      <c r="G709" s="152">
        <v>0</v>
      </c>
    </row>
    <row r="710" spans="1:7" s="26" customFormat="1" ht="15" x14ac:dyDescent="0.2">
      <c r="A710" s="150"/>
      <c r="B710" s="150" t="s">
        <v>512</v>
      </c>
      <c r="C710" s="151" t="s">
        <v>99</v>
      </c>
      <c r="D710" s="152">
        <v>0</v>
      </c>
      <c r="E710" s="152">
        <v>0</v>
      </c>
      <c r="F710" s="152">
        <v>0</v>
      </c>
      <c r="G710" s="152">
        <v>0</v>
      </c>
    </row>
    <row r="711" spans="1:7" s="26" customFormat="1" ht="14.25" x14ac:dyDescent="0.2">
      <c r="A711" s="153"/>
      <c r="B711" s="153" t="s">
        <v>513</v>
      </c>
      <c r="C711" s="154" t="s">
        <v>179</v>
      </c>
      <c r="D711" s="155">
        <v>0</v>
      </c>
      <c r="E711" s="155">
        <v>0</v>
      </c>
      <c r="F711" s="155">
        <v>0</v>
      </c>
      <c r="G711" s="155">
        <v>0</v>
      </c>
    </row>
    <row r="712" spans="1:7" s="26" customFormat="1" ht="30" x14ac:dyDescent="0.2">
      <c r="A712" s="148" t="s">
        <v>597</v>
      </c>
      <c r="B712" s="169" t="s">
        <v>22</v>
      </c>
      <c r="C712" s="168"/>
      <c r="D712" s="149">
        <v>44850</v>
      </c>
      <c r="E712" s="149">
        <v>44850</v>
      </c>
      <c r="F712" s="149">
        <v>0</v>
      </c>
      <c r="G712" s="149">
        <v>0</v>
      </c>
    </row>
    <row r="713" spans="1:7" s="26" customFormat="1" ht="15" x14ac:dyDescent="0.2">
      <c r="A713" s="150"/>
      <c r="B713" s="150" t="s">
        <v>404</v>
      </c>
      <c r="C713" s="151" t="s">
        <v>97</v>
      </c>
      <c r="D713" s="152">
        <v>44850</v>
      </c>
      <c r="E713" s="152">
        <v>44850</v>
      </c>
      <c r="F713" s="152">
        <v>0</v>
      </c>
      <c r="G713" s="152">
        <v>0</v>
      </c>
    </row>
    <row r="714" spans="1:7" s="26" customFormat="1" ht="30" x14ac:dyDescent="0.2">
      <c r="A714" s="150"/>
      <c r="B714" s="150" t="s">
        <v>474</v>
      </c>
      <c r="C714" s="151" t="s">
        <v>127</v>
      </c>
      <c r="D714" s="152">
        <v>44850</v>
      </c>
      <c r="E714" s="152">
        <v>44850</v>
      </c>
      <c r="F714" s="152">
        <v>0</v>
      </c>
      <c r="G714" s="152">
        <v>0</v>
      </c>
    </row>
    <row r="715" spans="1:7" s="26" customFormat="1" ht="15" x14ac:dyDescent="0.2">
      <c r="A715" s="150"/>
      <c r="B715" s="150" t="s">
        <v>512</v>
      </c>
      <c r="C715" s="151" t="s">
        <v>99</v>
      </c>
      <c r="D715" s="152">
        <v>44850</v>
      </c>
      <c r="E715" s="152">
        <v>44850</v>
      </c>
      <c r="F715" s="152">
        <v>0</v>
      </c>
      <c r="G715" s="152">
        <v>0</v>
      </c>
    </row>
    <row r="716" spans="1:7" s="26" customFormat="1" ht="14.25" x14ac:dyDescent="0.2">
      <c r="A716" s="153"/>
      <c r="B716" s="153" t="s">
        <v>513</v>
      </c>
      <c r="C716" s="154" t="s">
        <v>179</v>
      </c>
      <c r="D716" s="155">
        <v>0</v>
      </c>
      <c r="E716" s="155">
        <v>0</v>
      </c>
      <c r="F716" s="155">
        <v>0</v>
      </c>
      <c r="G716" s="155">
        <v>0</v>
      </c>
    </row>
    <row r="717" spans="1:7" s="26" customFormat="1" ht="30" x14ac:dyDescent="0.2">
      <c r="A717" s="148" t="s">
        <v>555</v>
      </c>
      <c r="B717" s="169" t="s">
        <v>556</v>
      </c>
      <c r="C717" s="168"/>
      <c r="D717" s="149">
        <v>0</v>
      </c>
      <c r="E717" s="149">
        <v>0</v>
      </c>
      <c r="F717" s="149">
        <v>0</v>
      </c>
      <c r="G717" s="149">
        <v>0</v>
      </c>
    </row>
    <row r="718" spans="1:7" s="26" customFormat="1" ht="15" x14ac:dyDescent="0.2">
      <c r="A718" s="150"/>
      <c r="B718" s="150" t="s">
        <v>404</v>
      </c>
      <c r="C718" s="151" t="s">
        <v>97</v>
      </c>
      <c r="D718" s="152">
        <v>0</v>
      </c>
      <c r="E718" s="152">
        <v>0</v>
      </c>
      <c r="F718" s="152">
        <v>0</v>
      </c>
      <c r="G718" s="152">
        <v>0</v>
      </c>
    </row>
    <row r="719" spans="1:7" s="26" customFormat="1" ht="30" x14ac:dyDescent="0.2">
      <c r="A719" s="150"/>
      <c r="B719" s="150" t="s">
        <v>474</v>
      </c>
      <c r="C719" s="151" t="s">
        <v>127</v>
      </c>
      <c r="D719" s="152">
        <v>0</v>
      </c>
      <c r="E719" s="152">
        <v>0</v>
      </c>
      <c r="F719" s="152">
        <v>0</v>
      </c>
      <c r="G719" s="152">
        <v>0</v>
      </c>
    </row>
    <row r="720" spans="1:7" s="26" customFormat="1" ht="15" x14ac:dyDescent="0.2">
      <c r="A720" s="150"/>
      <c r="B720" s="150" t="s">
        <v>512</v>
      </c>
      <c r="C720" s="151" t="s">
        <v>99</v>
      </c>
      <c r="D720" s="152">
        <v>0</v>
      </c>
      <c r="E720" s="152">
        <v>0</v>
      </c>
      <c r="F720" s="152">
        <v>0</v>
      </c>
      <c r="G720" s="152">
        <v>0</v>
      </c>
    </row>
    <row r="721" spans="1:7" s="26" customFormat="1" ht="14.25" x14ac:dyDescent="0.2">
      <c r="A721" s="153"/>
      <c r="B721" s="153" t="s">
        <v>513</v>
      </c>
      <c r="C721" s="154" t="s">
        <v>179</v>
      </c>
      <c r="D721" s="155">
        <v>0</v>
      </c>
      <c r="E721" s="155">
        <v>0</v>
      </c>
      <c r="F721" s="155">
        <v>0</v>
      </c>
      <c r="G721" s="155">
        <v>0</v>
      </c>
    </row>
    <row r="722" spans="1:7" s="26" customFormat="1" ht="45" x14ac:dyDescent="0.2">
      <c r="A722" s="146" t="s">
        <v>567</v>
      </c>
      <c r="B722" s="167" t="s">
        <v>568</v>
      </c>
      <c r="C722" s="168"/>
      <c r="D722" s="147">
        <v>60000</v>
      </c>
      <c r="E722" s="147">
        <v>60000</v>
      </c>
      <c r="F722" s="147">
        <v>50000</v>
      </c>
      <c r="G722" s="147">
        <v>83.333333333333329</v>
      </c>
    </row>
    <row r="723" spans="1:7" s="26" customFormat="1" ht="30" x14ac:dyDescent="0.2">
      <c r="A723" s="148" t="s">
        <v>597</v>
      </c>
      <c r="B723" s="169" t="s">
        <v>22</v>
      </c>
      <c r="C723" s="168"/>
      <c r="D723" s="149">
        <v>60000</v>
      </c>
      <c r="E723" s="149">
        <v>60000</v>
      </c>
      <c r="F723" s="149">
        <v>50000</v>
      </c>
      <c r="G723" s="149">
        <v>83.333333333333329</v>
      </c>
    </row>
    <row r="724" spans="1:7" s="26" customFormat="1" ht="15" x14ac:dyDescent="0.2">
      <c r="A724" s="150"/>
      <c r="B724" s="150" t="s">
        <v>404</v>
      </c>
      <c r="C724" s="151" t="s">
        <v>97</v>
      </c>
      <c r="D724" s="152">
        <v>60000</v>
      </c>
      <c r="E724" s="152">
        <v>60000</v>
      </c>
      <c r="F724" s="152">
        <v>50000</v>
      </c>
      <c r="G724" s="152">
        <v>83.333333333333329</v>
      </c>
    </row>
    <row r="725" spans="1:7" s="26" customFormat="1" ht="30" x14ac:dyDescent="0.2">
      <c r="A725" s="150"/>
      <c r="B725" s="150" t="s">
        <v>474</v>
      </c>
      <c r="C725" s="151" t="s">
        <v>127</v>
      </c>
      <c r="D725" s="152">
        <v>60000</v>
      </c>
      <c r="E725" s="152">
        <v>60000</v>
      </c>
      <c r="F725" s="152">
        <v>50000</v>
      </c>
      <c r="G725" s="152">
        <v>83.333333333333329</v>
      </c>
    </row>
    <row r="726" spans="1:7" s="26" customFormat="1" ht="15" x14ac:dyDescent="0.2">
      <c r="A726" s="150"/>
      <c r="B726" s="150" t="s">
        <v>512</v>
      </c>
      <c r="C726" s="151" t="s">
        <v>99</v>
      </c>
      <c r="D726" s="152">
        <v>60000</v>
      </c>
      <c r="E726" s="152">
        <v>60000</v>
      </c>
      <c r="F726" s="152">
        <v>50000</v>
      </c>
      <c r="G726" s="152">
        <v>83.333333333333329</v>
      </c>
    </row>
    <row r="727" spans="1:7" s="26" customFormat="1" ht="14.25" x14ac:dyDescent="0.2">
      <c r="A727" s="153"/>
      <c r="B727" s="153" t="s">
        <v>513</v>
      </c>
      <c r="C727" s="154" t="s">
        <v>179</v>
      </c>
      <c r="D727" s="155">
        <v>0</v>
      </c>
      <c r="E727" s="155">
        <v>0</v>
      </c>
      <c r="F727" s="155">
        <v>50000</v>
      </c>
      <c r="G727" s="155">
        <v>0</v>
      </c>
    </row>
    <row r="728" spans="1:7" s="26" customFormat="1" ht="45" x14ac:dyDescent="0.2">
      <c r="A728" s="146" t="s">
        <v>569</v>
      </c>
      <c r="B728" s="167" t="s">
        <v>570</v>
      </c>
      <c r="C728" s="168"/>
      <c r="D728" s="147">
        <v>85000</v>
      </c>
      <c r="E728" s="147">
        <v>85000</v>
      </c>
      <c r="F728" s="147">
        <v>56181.25</v>
      </c>
      <c r="G728" s="147">
        <v>66.095588235294116</v>
      </c>
    </row>
    <row r="729" spans="1:7" s="26" customFormat="1" ht="30" x14ac:dyDescent="0.2">
      <c r="A729" s="148" t="s">
        <v>597</v>
      </c>
      <c r="B729" s="169" t="s">
        <v>22</v>
      </c>
      <c r="C729" s="168"/>
      <c r="D729" s="149">
        <v>85000</v>
      </c>
      <c r="E729" s="149">
        <v>85000</v>
      </c>
      <c r="F729" s="149">
        <v>56181.25</v>
      </c>
      <c r="G729" s="149">
        <v>66.095588235294116</v>
      </c>
    </row>
    <row r="730" spans="1:7" s="26" customFormat="1" ht="15" x14ac:dyDescent="0.2">
      <c r="A730" s="150"/>
      <c r="B730" s="150" t="s">
        <v>404</v>
      </c>
      <c r="C730" s="151" t="s">
        <v>97</v>
      </c>
      <c r="D730" s="152">
        <v>85000</v>
      </c>
      <c r="E730" s="152">
        <v>85000</v>
      </c>
      <c r="F730" s="152">
        <v>56181.25</v>
      </c>
      <c r="G730" s="152">
        <v>66.095588235294116</v>
      </c>
    </row>
    <row r="731" spans="1:7" s="26" customFormat="1" ht="30" x14ac:dyDescent="0.2">
      <c r="A731" s="150"/>
      <c r="B731" s="150" t="s">
        <v>405</v>
      </c>
      <c r="C731" s="151" t="s">
        <v>101</v>
      </c>
      <c r="D731" s="152">
        <v>85000</v>
      </c>
      <c r="E731" s="152">
        <v>85000</v>
      </c>
      <c r="F731" s="152">
        <v>56181.25</v>
      </c>
      <c r="G731" s="152">
        <v>66.095588235294116</v>
      </c>
    </row>
    <row r="732" spans="1:7" s="26" customFormat="1" ht="15" x14ac:dyDescent="0.2">
      <c r="A732" s="150"/>
      <c r="B732" s="150" t="s">
        <v>477</v>
      </c>
      <c r="C732" s="151" t="s">
        <v>102</v>
      </c>
      <c r="D732" s="152">
        <v>65000</v>
      </c>
      <c r="E732" s="152">
        <v>65000</v>
      </c>
      <c r="F732" s="152">
        <v>56181.25</v>
      </c>
      <c r="G732" s="152">
        <v>86.432692307692307</v>
      </c>
    </row>
    <row r="733" spans="1:7" s="26" customFormat="1" ht="14.25" x14ac:dyDescent="0.2">
      <c r="A733" s="153"/>
      <c r="B733" s="153" t="s">
        <v>552</v>
      </c>
      <c r="C733" s="154" t="s">
        <v>139</v>
      </c>
      <c r="D733" s="155">
        <v>0</v>
      </c>
      <c r="E733" s="155">
        <v>0</v>
      </c>
      <c r="F733" s="155">
        <v>56181.25</v>
      </c>
      <c r="G733" s="155">
        <v>0</v>
      </c>
    </row>
    <row r="734" spans="1:7" s="26" customFormat="1" ht="15" x14ac:dyDescent="0.2">
      <c r="A734" s="150"/>
      <c r="B734" s="150" t="s">
        <v>406</v>
      </c>
      <c r="C734" s="151" t="s">
        <v>105</v>
      </c>
      <c r="D734" s="152">
        <v>20000</v>
      </c>
      <c r="E734" s="152">
        <v>20000</v>
      </c>
      <c r="F734" s="152">
        <v>0</v>
      </c>
      <c r="G734" s="152">
        <v>0</v>
      </c>
    </row>
    <row r="735" spans="1:7" s="26" customFormat="1" ht="14.25" x14ac:dyDescent="0.2">
      <c r="A735" s="153"/>
      <c r="B735" s="153" t="s">
        <v>407</v>
      </c>
      <c r="C735" s="154" t="s">
        <v>149</v>
      </c>
      <c r="D735" s="155">
        <v>0</v>
      </c>
      <c r="E735" s="155">
        <v>0</v>
      </c>
      <c r="F735" s="155">
        <v>0</v>
      </c>
      <c r="G735" s="155">
        <v>0</v>
      </c>
    </row>
    <row r="736" spans="1:7" s="26" customFormat="1" ht="45" x14ac:dyDescent="0.2">
      <c r="A736" s="146" t="s">
        <v>571</v>
      </c>
      <c r="B736" s="167" t="s">
        <v>572</v>
      </c>
      <c r="C736" s="168"/>
      <c r="D736" s="147">
        <v>40100</v>
      </c>
      <c r="E736" s="147">
        <v>40100</v>
      </c>
      <c r="F736" s="147">
        <v>0</v>
      </c>
      <c r="G736" s="147">
        <v>0</v>
      </c>
    </row>
    <row r="737" spans="1:7" s="26" customFormat="1" ht="30" x14ac:dyDescent="0.2">
      <c r="A737" s="148" t="s">
        <v>449</v>
      </c>
      <c r="B737" s="169" t="s">
        <v>450</v>
      </c>
      <c r="C737" s="168"/>
      <c r="D737" s="149">
        <v>40100</v>
      </c>
      <c r="E737" s="149">
        <v>40100</v>
      </c>
      <c r="F737" s="149">
        <v>0</v>
      </c>
      <c r="G737" s="149">
        <v>0</v>
      </c>
    </row>
    <row r="738" spans="1:7" s="26" customFormat="1" ht="15" x14ac:dyDescent="0.2">
      <c r="A738" s="150"/>
      <c r="B738" s="150" t="s">
        <v>404</v>
      </c>
      <c r="C738" s="151" t="s">
        <v>97</v>
      </c>
      <c r="D738" s="152">
        <v>40100</v>
      </c>
      <c r="E738" s="152">
        <v>40100</v>
      </c>
      <c r="F738" s="152">
        <v>0</v>
      </c>
      <c r="G738" s="152">
        <v>0</v>
      </c>
    </row>
    <row r="739" spans="1:7" s="26" customFormat="1" ht="30" x14ac:dyDescent="0.2">
      <c r="A739" s="150"/>
      <c r="B739" s="150" t="s">
        <v>446</v>
      </c>
      <c r="C739" s="151" t="s">
        <v>156</v>
      </c>
      <c r="D739" s="152">
        <v>40100</v>
      </c>
      <c r="E739" s="152">
        <v>40100</v>
      </c>
      <c r="F739" s="152">
        <v>0</v>
      </c>
      <c r="G739" s="152">
        <v>0</v>
      </c>
    </row>
    <row r="740" spans="1:7" s="26" customFormat="1" ht="15" x14ac:dyDescent="0.2">
      <c r="A740" s="150"/>
      <c r="B740" s="150" t="s">
        <v>447</v>
      </c>
      <c r="C740" s="151" t="s">
        <v>157</v>
      </c>
      <c r="D740" s="152">
        <v>40100</v>
      </c>
      <c r="E740" s="152">
        <v>40100</v>
      </c>
      <c r="F740" s="152">
        <v>0</v>
      </c>
      <c r="G740" s="152">
        <v>0</v>
      </c>
    </row>
    <row r="741" spans="1:7" s="26" customFormat="1" ht="14.25" x14ac:dyDescent="0.2">
      <c r="A741" s="153"/>
      <c r="B741" s="153" t="s">
        <v>448</v>
      </c>
      <c r="C741" s="154" t="s">
        <v>157</v>
      </c>
      <c r="D741" s="155">
        <v>0</v>
      </c>
      <c r="E741" s="155">
        <v>0</v>
      </c>
      <c r="F741" s="155">
        <v>0</v>
      </c>
      <c r="G741" s="155">
        <v>0</v>
      </c>
    </row>
    <row r="742" spans="1:7" s="26" customFormat="1" ht="30" x14ac:dyDescent="0.2">
      <c r="A742" s="148" t="s">
        <v>555</v>
      </c>
      <c r="B742" s="169" t="s">
        <v>556</v>
      </c>
      <c r="C742" s="168"/>
      <c r="D742" s="149">
        <v>0</v>
      </c>
      <c r="E742" s="149">
        <v>0</v>
      </c>
      <c r="F742" s="149">
        <v>0</v>
      </c>
      <c r="G742" s="149">
        <v>0</v>
      </c>
    </row>
    <row r="743" spans="1:7" s="26" customFormat="1" ht="15" x14ac:dyDescent="0.2">
      <c r="A743" s="150"/>
      <c r="B743" s="150" t="s">
        <v>404</v>
      </c>
      <c r="C743" s="151" t="s">
        <v>97</v>
      </c>
      <c r="D743" s="152">
        <v>0</v>
      </c>
      <c r="E743" s="152">
        <v>0</v>
      </c>
      <c r="F743" s="152">
        <v>0</v>
      </c>
      <c r="G743" s="152">
        <v>0</v>
      </c>
    </row>
    <row r="744" spans="1:7" s="26" customFormat="1" ht="30" x14ac:dyDescent="0.2">
      <c r="A744" s="150"/>
      <c r="B744" s="150" t="s">
        <v>446</v>
      </c>
      <c r="C744" s="151" t="s">
        <v>156</v>
      </c>
      <c r="D744" s="152">
        <v>0</v>
      </c>
      <c r="E744" s="152">
        <v>0</v>
      </c>
      <c r="F744" s="152">
        <v>0</v>
      </c>
      <c r="G744" s="152">
        <v>0</v>
      </c>
    </row>
    <row r="745" spans="1:7" s="26" customFormat="1" ht="15" x14ac:dyDescent="0.2">
      <c r="A745" s="150"/>
      <c r="B745" s="150" t="s">
        <v>447</v>
      </c>
      <c r="C745" s="151" t="s">
        <v>157</v>
      </c>
      <c r="D745" s="152">
        <v>0</v>
      </c>
      <c r="E745" s="152">
        <v>0</v>
      </c>
      <c r="F745" s="152">
        <v>0</v>
      </c>
      <c r="G745" s="152">
        <v>0</v>
      </c>
    </row>
    <row r="746" spans="1:7" s="26" customFormat="1" ht="14.25" x14ac:dyDescent="0.2">
      <c r="A746" s="153"/>
      <c r="B746" s="153" t="s">
        <v>448</v>
      </c>
      <c r="C746" s="154" t="s">
        <v>157</v>
      </c>
      <c r="D746" s="155">
        <v>0</v>
      </c>
      <c r="E746" s="155">
        <v>0</v>
      </c>
      <c r="F746" s="155">
        <v>0</v>
      </c>
      <c r="G746" s="155">
        <v>0</v>
      </c>
    </row>
    <row r="747" spans="1:7" s="26" customFormat="1" ht="45" x14ac:dyDescent="0.2">
      <c r="A747" s="146" t="s">
        <v>573</v>
      </c>
      <c r="B747" s="167" t="s">
        <v>574</v>
      </c>
      <c r="C747" s="168"/>
      <c r="D747" s="147">
        <v>1380300</v>
      </c>
      <c r="E747" s="147">
        <v>1380300</v>
      </c>
      <c r="F747" s="147">
        <v>1313601.52</v>
      </c>
      <c r="G747" s="147">
        <v>95.167827283923785</v>
      </c>
    </row>
    <row r="748" spans="1:7" s="26" customFormat="1" ht="30" x14ac:dyDescent="0.2">
      <c r="A748" s="148" t="s">
        <v>348</v>
      </c>
      <c r="B748" s="169" t="s">
        <v>4</v>
      </c>
      <c r="C748" s="168"/>
      <c r="D748" s="149">
        <v>514180.86</v>
      </c>
      <c r="E748" s="149">
        <v>514180.86</v>
      </c>
      <c r="F748" s="149">
        <v>497630.86</v>
      </c>
      <c r="G748" s="149">
        <v>96.781288202754183</v>
      </c>
    </row>
    <row r="749" spans="1:7" s="26" customFormat="1" ht="15" x14ac:dyDescent="0.2">
      <c r="A749" s="150"/>
      <c r="B749" s="150" t="s">
        <v>307</v>
      </c>
      <c r="C749" s="151" t="s">
        <v>38</v>
      </c>
      <c r="D749" s="152">
        <v>8000</v>
      </c>
      <c r="E749" s="152">
        <v>8000</v>
      </c>
      <c r="F749" s="152">
        <v>0</v>
      </c>
      <c r="G749" s="152">
        <v>0</v>
      </c>
    </row>
    <row r="750" spans="1:7" s="26" customFormat="1" ht="15" x14ac:dyDescent="0.2">
      <c r="A750" s="150"/>
      <c r="B750" s="150" t="s">
        <v>308</v>
      </c>
      <c r="C750" s="151" t="s">
        <v>46</v>
      </c>
      <c r="D750" s="152">
        <v>8000</v>
      </c>
      <c r="E750" s="152">
        <v>8000</v>
      </c>
      <c r="F750" s="152">
        <v>0</v>
      </c>
      <c r="G750" s="152">
        <v>0</v>
      </c>
    </row>
    <row r="751" spans="1:7" s="26" customFormat="1" ht="15" x14ac:dyDescent="0.2">
      <c r="A751" s="150"/>
      <c r="B751" s="150" t="s">
        <v>418</v>
      </c>
      <c r="C751" s="151" t="s">
        <v>51</v>
      </c>
      <c r="D751" s="152">
        <v>8000</v>
      </c>
      <c r="E751" s="152">
        <v>8000</v>
      </c>
      <c r="F751" s="152">
        <v>0</v>
      </c>
      <c r="G751" s="152">
        <v>0</v>
      </c>
    </row>
    <row r="752" spans="1:7" s="26" customFormat="1" ht="14.25" x14ac:dyDescent="0.2">
      <c r="A752" s="153"/>
      <c r="B752" s="153" t="s">
        <v>421</v>
      </c>
      <c r="C752" s="154" t="s">
        <v>55</v>
      </c>
      <c r="D752" s="155">
        <v>0</v>
      </c>
      <c r="E752" s="155">
        <v>0</v>
      </c>
      <c r="F752" s="155">
        <v>0</v>
      </c>
      <c r="G752" s="155">
        <v>0</v>
      </c>
    </row>
    <row r="753" spans="1:7" s="26" customFormat="1" ht="15" x14ac:dyDescent="0.2">
      <c r="A753" s="150"/>
      <c r="B753" s="150" t="s">
        <v>404</v>
      </c>
      <c r="C753" s="151" t="s">
        <v>97</v>
      </c>
      <c r="D753" s="152">
        <v>506180.86</v>
      </c>
      <c r="E753" s="152">
        <v>506180.86</v>
      </c>
      <c r="F753" s="152">
        <v>497630.86</v>
      </c>
      <c r="G753" s="152">
        <v>98.310880423254247</v>
      </c>
    </row>
    <row r="754" spans="1:7" s="26" customFormat="1" ht="30" x14ac:dyDescent="0.2">
      <c r="A754" s="150"/>
      <c r="B754" s="150" t="s">
        <v>405</v>
      </c>
      <c r="C754" s="151" t="s">
        <v>101</v>
      </c>
      <c r="D754" s="152">
        <v>2150</v>
      </c>
      <c r="E754" s="152">
        <v>2150</v>
      </c>
      <c r="F754" s="152">
        <v>0</v>
      </c>
      <c r="G754" s="152">
        <v>0</v>
      </c>
    </row>
    <row r="755" spans="1:7" s="26" customFormat="1" ht="15" x14ac:dyDescent="0.2">
      <c r="A755" s="150"/>
      <c r="B755" s="150" t="s">
        <v>406</v>
      </c>
      <c r="C755" s="151" t="s">
        <v>105</v>
      </c>
      <c r="D755" s="152">
        <v>2150</v>
      </c>
      <c r="E755" s="152">
        <v>2150</v>
      </c>
      <c r="F755" s="152">
        <v>0</v>
      </c>
      <c r="G755" s="152">
        <v>0</v>
      </c>
    </row>
    <row r="756" spans="1:7" s="26" customFormat="1" ht="14.25" x14ac:dyDescent="0.2">
      <c r="A756" s="153"/>
      <c r="B756" s="153" t="s">
        <v>407</v>
      </c>
      <c r="C756" s="154" t="s">
        <v>149</v>
      </c>
      <c r="D756" s="155">
        <v>0</v>
      </c>
      <c r="E756" s="155">
        <v>0</v>
      </c>
      <c r="F756" s="155">
        <v>0</v>
      </c>
      <c r="G756" s="155">
        <v>0</v>
      </c>
    </row>
    <row r="757" spans="1:7" s="26" customFormat="1" ht="30" x14ac:dyDescent="0.2">
      <c r="A757" s="150"/>
      <c r="B757" s="150" t="s">
        <v>446</v>
      </c>
      <c r="C757" s="151" t="s">
        <v>156</v>
      </c>
      <c r="D757" s="152">
        <v>504030.86</v>
      </c>
      <c r="E757" s="152">
        <v>504030.86</v>
      </c>
      <c r="F757" s="152">
        <v>497630.86</v>
      </c>
      <c r="G757" s="152">
        <v>98.730236477980739</v>
      </c>
    </row>
    <row r="758" spans="1:7" s="26" customFormat="1" ht="15" x14ac:dyDescent="0.2">
      <c r="A758" s="150"/>
      <c r="B758" s="150" t="s">
        <v>447</v>
      </c>
      <c r="C758" s="151" t="s">
        <v>157</v>
      </c>
      <c r="D758" s="152">
        <v>504030.86</v>
      </c>
      <c r="E758" s="152">
        <v>504030.86</v>
      </c>
      <c r="F758" s="152">
        <v>497630.86</v>
      </c>
      <c r="G758" s="152">
        <v>98.730236477980739</v>
      </c>
    </row>
    <row r="759" spans="1:7" s="26" customFormat="1" ht="14.25" x14ac:dyDescent="0.2">
      <c r="A759" s="153"/>
      <c r="B759" s="153" t="s">
        <v>448</v>
      </c>
      <c r="C759" s="154" t="s">
        <v>157</v>
      </c>
      <c r="D759" s="155">
        <v>0</v>
      </c>
      <c r="E759" s="155">
        <v>0</v>
      </c>
      <c r="F759" s="155">
        <v>497630.86</v>
      </c>
      <c r="G759" s="155">
        <v>0</v>
      </c>
    </row>
    <row r="760" spans="1:7" s="26" customFormat="1" ht="30" x14ac:dyDescent="0.2">
      <c r="A760" s="148" t="s">
        <v>597</v>
      </c>
      <c r="B760" s="169" t="s">
        <v>22</v>
      </c>
      <c r="C760" s="168"/>
      <c r="D760" s="149">
        <v>62473.25</v>
      </c>
      <c r="E760" s="149">
        <v>62473.25</v>
      </c>
      <c r="F760" s="149">
        <v>62473.25</v>
      </c>
      <c r="G760" s="149">
        <v>100</v>
      </c>
    </row>
    <row r="761" spans="1:7" s="26" customFormat="1" ht="15" x14ac:dyDescent="0.2">
      <c r="A761" s="150"/>
      <c r="B761" s="150" t="s">
        <v>404</v>
      </c>
      <c r="C761" s="151" t="s">
        <v>97</v>
      </c>
      <c r="D761" s="152">
        <v>62473.25</v>
      </c>
      <c r="E761" s="152">
        <v>62473.25</v>
      </c>
      <c r="F761" s="152">
        <v>62473.25</v>
      </c>
      <c r="G761" s="152">
        <v>100</v>
      </c>
    </row>
    <row r="762" spans="1:7" s="26" customFormat="1" ht="30" x14ac:dyDescent="0.2">
      <c r="A762" s="150"/>
      <c r="B762" s="150" t="s">
        <v>446</v>
      </c>
      <c r="C762" s="151" t="s">
        <v>156</v>
      </c>
      <c r="D762" s="152">
        <v>62473.25</v>
      </c>
      <c r="E762" s="152">
        <v>62473.25</v>
      </c>
      <c r="F762" s="152">
        <v>62473.25</v>
      </c>
      <c r="G762" s="152">
        <v>100</v>
      </c>
    </row>
    <row r="763" spans="1:7" s="26" customFormat="1" ht="15" x14ac:dyDescent="0.2">
      <c r="A763" s="150"/>
      <c r="B763" s="150" t="s">
        <v>447</v>
      </c>
      <c r="C763" s="151" t="s">
        <v>157</v>
      </c>
      <c r="D763" s="152">
        <v>62473.25</v>
      </c>
      <c r="E763" s="152">
        <v>62473.25</v>
      </c>
      <c r="F763" s="152">
        <v>62473.25</v>
      </c>
      <c r="G763" s="152">
        <v>100</v>
      </c>
    </row>
    <row r="764" spans="1:7" s="26" customFormat="1" ht="14.25" x14ac:dyDescent="0.2">
      <c r="A764" s="153"/>
      <c r="B764" s="153" t="s">
        <v>448</v>
      </c>
      <c r="C764" s="154" t="s">
        <v>157</v>
      </c>
      <c r="D764" s="155">
        <v>0</v>
      </c>
      <c r="E764" s="155">
        <v>0</v>
      </c>
      <c r="F764" s="155">
        <v>62473.25</v>
      </c>
      <c r="G764" s="155">
        <v>0</v>
      </c>
    </row>
    <row r="765" spans="1:7" s="26" customFormat="1" ht="30" x14ac:dyDescent="0.2">
      <c r="A765" s="148" t="s">
        <v>449</v>
      </c>
      <c r="B765" s="169" t="s">
        <v>450</v>
      </c>
      <c r="C765" s="168"/>
      <c r="D765" s="149">
        <v>74939.360000000001</v>
      </c>
      <c r="E765" s="149">
        <v>74939.360000000001</v>
      </c>
      <c r="F765" s="149">
        <v>74939.360000000001</v>
      </c>
      <c r="G765" s="149">
        <v>100</v>
      </c>
    </row>
    <row r="766" spans="1:7" s="26" customFormat="1" ht="15" x14ac:dyDescent="0.2">
      <c r="A766" s="150"/>
      <c r="B766" s="150" t="s">
        <v>404</v>
      </c>
      <c r="C766" s="151" t="s">
        <v>97</v>
      </c>
      <c r="D766" s="152">
        <v>74939.360000000001</v>
      </c>
      <c r="E766" s="152">
        <v>74939.360000000001</v>
      </c>
      <c r="F766" s="152">
        <v>74939.360000000001</v>
      </c>
      <c r="G766" s="152">
        <v>100</v>
      </c>
    </row>
    <row r="767" spans="1:7" s="26" customFormat="1" ht="30" x14ac:dyDescent="0.2">
      <c r="A767" s="150"/>
      <c r="B767" s="150" t="s">
        <v>446</v>
      </c>
      <c r="C767" s="151" t="s">
        <v>156</v>
      </c>
      <c r="D767" s="152">
        <v>74939.360000000001</v>
      </c>
      <c r="E767" s="152">
        <v>74939.360000000001</v>
      </c>
      <c r="F767" s="152">
        <v>74939.360000000001</v>
      </c>
      <c r="G767" s="152">
        <v>100</v>
      </c>
    </row>
    <row r="768" spans="1:7" s="26" customFormat="1" ht="15" x14ac:dyDescent="0.2">
      <c r="A768" s="150"/>
      <c r="B768" s="150" t="s">
        <v>447</v>
      </c>
      <c r="C768" s="151" t="s">
        <v>157</v>
      </c>
      <c r="D768" s="152">
        <v>74939.360000000001</v>
      </c>
      <c r="E768" s="152">
        <v>74939.360000000001</v>
      </c>
      <c r="F768" s="152">
        <v>74939.360000000001</v>
      </c>
      <c r="G768" s="152">
        <v>100</v>
      </c>
    </row>
    <row r="769" spans="1:7" s="26" customFormat="1" ht="14.25" x14ac:dyDescent="0.2">
      <c r="A769" s="153"/>
      <c r="B769" s="153" t="s">
        <v>448</v>
      </c>
      <c r="C769" s="154" t="s">
        <v>157</v>
      </c>
      <c r="D769" s="155">
        <v>0</v>
      </c>
      <c r="E769" s="155">
        <v>0</v>
      </c>
      <c r="F769" s="155">
        <v>74939.360000000001</v>
      </c>
      <c r="G769" s="155">
        <v>0</v>
      </c>
    </row>
    <row r="770" spans="1:7" s="26" customFormat="1" ht="30" x14ac:dyDescent="0.2">
      <c r="A770" s="148" t="s">
        <v>555</v>
      </c>
      <c r="B770" s="169" t="s">
        <v>556</v>
      </c>
      <c r="C770" s="168"/>
      <c r="D770" s="149">
        <v>69646.41</v>
      </c>
      <c r="E770" s="149">
        <v>69646.41</v>
      </c>
      <c r="F770" s="149">
        <v>69646.41</v>
      </c>
      <c r="G770" s="149">
        <v>100</v>
      </c>
    </row>
    <row r="771" spans="1:7" s="26" customFormat="1" ht="15" x14ac:dyDescent="0.2">
      <c r="A771" s="150"/>
      <c r="B771" s="150" t="s">
        <v>404</v>
      </c>
      <c r="C771" s="151" t="s">
        <v>97</v>
      </c>
      <c r="D771" s="152">
        <v>69646.41</v>
      </c>
      <c r="E771" s="152">
        <v>69646.41</v>
      </c>
      <c r="F771" s="152">
        <v>69646.41</v>
      </c>
      <c r="G771" s="152">
        <v>100</v>
      </c>
    </row>
    <row r="772" spans="1:7" s="26" customFormat="1" ht="30" x14ac:dyDescent="0.2">
      <c r="A772" s="150"/>
      <c r="B772" s="150" t="s">
        <v>446</v>
      </c>
      <c r="C772" s="151" t="s">
        <v>156</v>
      </c>
      <c r="D772" s="152">
        <v>69646.41</v>
      </c>
      <c r="E772" s="152">
        <v>69646.41</v>
      </c>
      <c r="F772" s="152">
        <v>69646.41</v>
      </c>
      <c r="G772" s="152">
        <v>100</v>
      </c>
    </row>
    <row r="773" spans="1:7" s="26" customFormat="1" ht="15" x14ac:dyDescent="0.2">
      <c r="A773" s="150"/>
      <c r="B773" s="150" t="s">
        <v>447</v>
      </c>
      <c r="C773" s="151" t="s">
        <v>157</v>
      </c>
      <c r="D773" s="152">
        <v>69646.41</v>
      </c>
      <c r="E773" s="152">
        <v>69646.41</v>
      </c>
      <c r="F773" s="152">
        <v>69646.41</v>
      </c>
      <c r="G773" s="152">
        <v>100</v>
      </c>
    </row>
    <row r="774" spans="1:7" s="26" customFormat="1" ht="14.25" x14ac:dyDescent="0.2">
      <c r="A774" s="153"/>
      <c r="B774" s="153" t="s">
        <v>448</v>
      </c>
      <c r="C774" s="154" t="s">
        <v>157</v>
      </c>
      <c r="D774" s="155">
        <v>0</v>
      </c>
      <c r="E774" s="155">
        <v>0</v>
      </c>
      <c r="F774" s="155">
        <v>69646.41</v>
      </c>
      <c r="G774" s="155">
        <v>0</v>
      </c>
    </row>
    <row r="775" spans="1:7" s="26" customFormat="1" ht="30" x14ac:dyDescent="0.2">
      <c r="A775" s="148" t="s">
        <v>479</v>
      </c>
      <c r="B775" s="169" t="s">
        <v>229</v>
      </c>
      <c r="C775" s="168"/>
      <c r="D775" s="149">
        <v>659060.12</v>
      </c>
      <c r="E775" s="149">
        <v>659060.12</v>
      </c>
      <c r="F775" s="149">
        <v>608911.64</v>
      </c>
      <c r="G775" s="149">
        <v>92.390909648728254</v>
      </c>
    </row>
    <row r="776" spans="1:7" s="26" customFormat="1" ht="15" x14ac:dyDescent="0.2">
      <c r="A776" s="150"/>
      <c r="B776" s="150" t="s">
        <v>404</v>
      </c>
      <c r="C776" s="151" t="s">
        <v>97</v>
      </c>
      <c r="D776" s="152">
        <v>659060.12</v>
      </c>
      <c r="E776" s="152">
        <v>659060.12</v>
      </c>
      <c r="F776" s="152">
        <v>608911.64</v>
      </c>
      <c r="G776" s="152">
        <v>92.390909648728254</v>
      </c>
    </row>
    <row r="777" spans="1:7" s="26" customFormat="1" ht="30" x14ac:dyDescent="0.2">
      <c r="A777" s="150"/>
      <c r="B777" s="150" t="s">
        <v>405</v>
      </c>
      <c r="C777" s="151" t="s">
        <v>101</v>
      </c>
      <c r="D777" s="152">
        <v>34000</v>
      </c>
      <c r="E777" s="152">
        <v>34000</v>
      </c>
      <c r="F777" s="152">
        <v>12836.19</v>
      </c>
      <c r="G777" s="152">
        <v>37.753500000000003</v>
      </c>
    </row>
    <row r="778" spans="1:7" s="26" customFormat="1" ht="15" x14ac:dyDescent="0.2">
      <c r="A778" s="150"/>
      <c r="B778" s="150" t="s">
        <v>406</v>
      </c>
      <c r="C778" s="151" t="s">
        <v>105</v>
      </c>
      <c r="D778" s="152">
        <v>34000</v>
      </c>
      <c r="E778" s="152">
        <v>34000</v>
      </c>
      <c r="F778" s="152">
        <v>12836.19</v>
      </c>
      <c r="G778" s="152">
        <v>37.753500000000003</v>
      </c>
    </row>
    <row r="779" spans="1:7" s="26" customFormat="1" ht="14.25" x14ac:dyDescent="0.2">
      <c r="A779" s="153"/>
      <c r="B779" s="153" t="s">
        <v>407</v>
      </c>
      <c r="C779" s="154" t="s">
        <v>149</v>
      </c>
      <c r="D779" s="155">
        <v>0</v>
      </c>
      <c r="E779" s="155">
        <v>0</v>
      </c>
      <c r="F779" s="155">
        <v>12836.19</v>
      </c>
      <c r="G779" s="155">
        <v>0</v>
      </c>
    </row>
    <row r="780" spans="1:7" s="26" customFormat="1" ht="30" x14ac:dyDescent="0.2">
      <c r="A780" s="150"/>
      <c r="B780" s="150" t="s">
        <v>446</v>
      </c>
      <c r="C780" s="151" t="s">
        <v>156</v>
      </c>
      <c r="D780" s="152">
        <v>625060.12</v>
      </c>
      <c r="E780" s="152">
        <v>625060.12</v>
      </c>
      <c r="F780" s="152">
        <v>596075.44999999995</v>
      </c>
      <c r="G780" s="152">
        <v>95.362898852033624</v>
      </c>
    </row>
    <row r="781" spans="1:7" s="26" customFormat="1" ht="15" x14ac:dyDescent="0.2">
      <c r="A781" s="150"/>
      <c r="B781" s="150" t="s">
        <v>447</v>
      </c>
      <c r="C781" s="151" t="s">
        <v>157</v>
      </c>
      <c r="D781" s="152">
        <v>625060.12</v>
      </c>
      <c r="E781" s="152">
        <v>625060.12</v>
      </c>
      <c r="F781" s="152">
        <v>596075.44999999995</v>
      </c>
      <c r="G781" s="152">
        <v>95.362898852033624</v>
      </c>
    </row>
    <row r="782" spans="1:7" s="26" customFormat="1" ht="14.25" x14ac:dyDescent="0.2">
      <c r="A782" s="153"/>
      <c r="B782" s="153" t="s">
        <v>448</v>
      </c>
      <c r="C782" s="154" t="s">
        <v>157</v>
      </c>
      <c r="D782" s="155">
        <v>0</v>
      </c>
      <c r="E782" s="155">
        <v>0</v>
      </c>
      <c r="F782" s="155">
        <v>596075.44999999995</v>
      </c>
      <c r="G782" s="155">
        <v>0</v>
      </c>
    </row>
    <row r="783" spans="1:7" s="26" customFormat="1" ht="45" x14ac:dyDescent="0.2">
      <c r="A783" s="146" t="s">
        <v>752</v>
      </c>
      <c r="B783" s="167" t="s">
        <v>753</v>
      </c>
      <c r="C783" s="168"/>
      <c r="D783" s="147">
        <v>40000</v>
      </c>
      <c r="E783" s="147">
        <v>40000</v>
      </c>
      <c r="F783" s="147">
        <v>9750</v>
      </c>
      <c r="G783" s="147">
        <v>24.375</v>
      </c>
    </row>
    <row r="784" spans="1:7" s="26" customFormat="1" ht="30" x14ac:dyDescent="0.2">
      <c r="A784" s="148" t="s">
        <v>348</v>
      </c>
      <c r="B784" s="169" t="s">
        <v>4</v>
      </c>
      <c r="C784" s="168"/>
      <c r="D784" s="149">
        <v>40000</v>
      </c>
      <c r="E784" s="149">
        <v>40000</v>
      </c>
      <c r="F784" s="149">
        <v>9750</v>
      </c>
      <c r="G784" s="149">
        <v>24.375</v>
      </c>
    </row>
    <row r="785" spans="1:7" s="26" customFormat="1" ht="15" x14ac:dyDescent="0.2">
      <c r="A785" s="150"/>
      <c r="B785" s="150" t="s">
        <v>404</v>
      </c>
      <c r="C785" s="151" t="s">
        <v>97</v>
      </c>
      <c r="D785" s="152">
        <v>40000</v>
      </c>
      <c r="E785" s="152">
        <v>40000</v>
      </c>
      <c r="F785" s="152">
        <v>9750</v>
      </c>
      <c r="G785" s="152">
        <v>24.375</v>
      </c>
    </row>
    <row r="786" spans="1:7" s="26" customFormat="1" ht="30" x14ac:dyDescent="0.2">
      <c r="A786" s="150"/>
      <c r="B786" s="150" t="s">
        <v>446</v>
      </c>
      <c r="C786" s="151" t="s">
        <v>156</v>
      </c>
      <c r="D786" s="152">
        <v>40000</v>
      </c>
      <c r="E786" s="152">
        <v>40000</v>
      </c>
      <c r="F786" s="152">
        <v>9750</v>
      </c>
      <c r="G786" s="152">
        <v>24.375</v>
      </c>
    </row>
    <row r="787" spans="1:7" s="26" customFormat="1" ht="15" x14ac:dyDescent="0.2">
      <c r="A787" s="150"/>
      <c r="B787" s="150" t="s">
        <v>447</v>
      </c>
      <c r="C787" s="151" t="s">
        <v>157</v>
      </c>
      <c r="D787" s="152">
        <v>40000</v>
      </c>
      <c r="E787" s="152">
        <v>40000</v>
      </c>
      <c r="F787" s="152">
        <v>9750</v>
      </c>
      <c r="G787" s="152">
        <v>24.375</v>
      </c>
    </row>
    <row r="788" spans="1:7" s="26" customFormat="1" ht="14.25" x14ac:dyDescent="0.2">
      <c r="A788" s="153"/>
      <c r="B788" s="153" t="s">
        <v>448</v>
      </c>
      <c r="C788" s="154" t="s">
        <v>157</v>
      </c>
      <c r="D788" s="155">
        <v>0</v>
      </c>
      <c r="E788" s="155">
        <v>0</v>
      </c>
      <c r="F788" s="155">
        <v>9750</v>
      </c>
      <c r="G788" s="155">
        <v>0</v>
      </c>
    </row>
    <row r="789" spans="1:7" s="26" customFormat="1" ht="30" x14ac:dyDescent="0.2">
      <c r="A789" s="142" t="s">
        <v>575</v>
      </c>
      <c r="B789" s="171" t="s">
        <v>576</v>
      </c>
      <c r="C789" s="168"/>
      <c r="D789" s="143">
        <v>118000</v>
      </c>
      <c r="E789" s="143">
        <v>118000</v>
      </c>
      <c r="F789" s="143">
        <v>42892.29</v>
      </c>
      <c r="G789" s="143">
        <v>36.349398305084748</v>
      </c>
    </row>
    <row r="790" spans="1:7" s="26" customFormat="1" ht="30" x14ac:dyDescent="0.2">
      <c r="A790" s="144" t="s">
        <v>577</v>
      </c>
      <c r="B790" s="172" t="s">
        <v>292</v>
      </c>
      <c r="C790" s="168"/>
      <c r="D790" s="145">
        <v>118000</v>
      </c>
      <c r="E790" s="145">
        <v>118000</v>
      </c>
      <c r="F790" s="145">
        <v>42892.29</v>
      </c>
      <c r="G790" s="145">
        <v>36.349398305084748</v>
      </c>
    </row>
    <row r="791" spans="1:7" s="26" customFormat="1" ht="45" x14ac:dyDescent="0.2">
      <c r="A791" s="146" t="s">
        <v>578</v>
      </c>
      <c r="B791" s="167" t="s">
        <v>579</v>
      </c>
      <c r="C791" s="168"/>
      <c r="D791" s="147">
        <v>118000</v>
      </c>
      <c r="E791" s="147">
        <v>118000</v>
      </c>
      <c r="F791" s="147">
        <v>42892.29</v>
      </c>
      <c r="G791" s="147">
        <v>36.349398305084748</v>
      </c>
    </row>
    <row r="792" spans="1:7" s="26" customFormat="1" ht="30" x14ac:dyDescent="0.2">
      <c r="A792" s="148" t="s">
        <v>348</v>
      </c>
      <c r="B792" s="169" t="s">
        <v>4</v>
      </c>
      <c r="C792" s="168"/>
      <c r="D792" s="149">
        <v>58000</v>
      </c>
      <c r="E792" s="149">
        <v>58000</v>
      </c>
      <c r="F792" s="149">
        <v>42892.29</v>
      </c>
      <c r="G792" s="149">
        <v>73.95222413793104</v>
      </c>
    </row>
    <row r="793" spans="1:7" s="26" customFormat="1" ht="15" x14ac:dyDescent="0.2">
      <c r="A793" s="150"/>
      <c r="B793" s="150" t="s">
        <v>307</v>
      </c>
      <c r="C793" s="151" t="s">
        <v>38</v>
      </c>
      <c r="D793" s="152">
        <v>58000</v>
      </c>
      <c r="E793" s="152">
        <v>58000</v>
      </c>
      <c r="F793" s="152">
        <v>42892.29</v>
      </c>
      <c r="G793" s="152">
        <v>73.95222413793104</v>
      </c>
    </row>
    <row r="794" spans="1:7" s="26" customFormat="1" ht="15" x14ac:dyDescent="0.2">
      <c r="A794" s="150"/>
      <c r="B794" s="150" t="s">
        <v>308</v>
      </c>
      <c r="C794" s="151" t="s">
        <v>46</v>
      </c>
      <c r="D794" s="152">
        <v>58000</v>
      </c>
      <c r="E794" s="152">
        <v>58000</v>
      </c>
      <c r="F794" s="152">
        <v>42892.29</v>
      </c>
      <c r="G794" s="152">
        <v>73.95222413793104</v>
      </c>
    </row>
    <row r="795" spans="1:7" s="26" customFormat="1" ht="15" x14ac:dyDescent="0.2">
      <c r="A795" s="150"/>
      <c r="B795" s="150" t="s">
        <v>377</v>
      </c>
      <c r="C795" s="151" t="s">
        <v>56</v>
      </c>
      <c r="D795" s="152">
        <v>58000</v>
      </c>
      <c r="E795" s="152">
        <v>58000</v>
      </c>
      <c r="F795" s="152">
        <v>42892.29</v>
      </c>
      <c r="G795" s="152">
        <v>73.95222413793104</v>
      </c>
    </row>
    <row r="796" spans="1:7" s="26" customFormat="1" ht="14.25" x14ac:dyDescent="0.2">
      <c r="A796" s="153"/>
      <c r="B796" s="153" t="s">
        <v>398</v>
      </c>
      <c r="C796" s="154" t="s">
        <v>58</v>
      </c>
      <c r="D796" s="155">
        <v>0</v>
      </c>
      <c r="E796" s="155">
        <v>0</v>
      </c>
      <c r="F796" s="155">
        <v>0</v>
      </c>
      <c r="G796" s="155">
        <v>0</v>
      </c>
    </row>
    <row r="797" spans="1:7" s="26" customFormat="1" ht="14.25" x14ac:dyDescent="0.2">
      <c r="A797" s="153"/>
      <c r="B797" s="153" t="s">
        <v>423</v>
      </c>
      <c r="C797" s="154" t="s">
        <v>60</v>
      </c>
      <c r="D797" s="155">
        <v>0</v>
      </c>
      <c r="E797" s="155">
        <v>0</v>
      </c>
      <c r="F797" s="155">
        <v>42892.29</v>
      </c>
      <c r="G797" s="155">
        <v>0</v>
      </c>
    </row>
    <row r="798" spans="1:7" s="26" customFormat="1" ht="30" x14ac:dyDescent="0.2">
      <c r="A798" s="148" t="s">
        <v>449</v>
      </c>
      <c r="B798" s="169" t="s">
        <v>450</v>
      </c>
      <c r="C798" s="168"/>
      <c r="D798" s="149">
        <v>20000</v>
      </c>
      <c r="E798" s="149">
        <v>20000</v>
      </c>
      <c r="F798" s="149">
        <v>0</v>
      </c>
      <c r="G798" s="149">
        <v>0</v>
      </c>
    </row>
    <row r="799" spans="1:7" s="26" customFormat="1" ht="15" x14ac:dyDescent="0.2">
      <c r="A799" s="150"/>
      <c r="B799" s="150" t="s">
        <v>307</v>
      </c>
      <c r="C799" s="151" t="s">
        <v>38</v>
      </c>
      <c r="D799" s="152">
        <v>20000</v>
      </c>
      <c r="E799" s="152">
        <v>20000</v>
      </c>
      <c r="F799" s="152">
        <v>0</v>
      </c>
      <c r="G799" s="152">
        <v>0</v>
      </c>
    </row>
    <row r="800" spans="1:7" s="26" customFormat="1" ht="30" x14ac:dyDescent="0.2">
      <c r="A800" s="150"/>
      <c r="B800" s="150" t="s">
        <v>518</v>
      </c>
      <c r="C800" s="151" t="s">
        <v>83</v>
      </c>
      <c r="D800" s="152">
        <v>20000</v>
      </c>
      <c r="E800" s="152">
        <v>20000</v>
      </c>
      <c r="F800" s="152">
        <v>0</v>
      </c>
      <c r="G800" s="152">
        <v>0</v>
      </c>
    </row>
    <row r="801" spans="1:7" s="26" customFormat="1" ht="30" x14ac:dyDescent="0.2">
      <c r="A801" s="150"/>
      <c r="B801" s="150" t="s">
        <v>519</v>
      </c>
      <c r="C801" s="151" t="s">
        <v>84</v>
      </c>
      <c r="D801" s="152">
        <v>20000</v>
      </c>
      <c r="E801" s="152">
        <v>20000</v>
      </c>
      <c r="F801" s="152">
        <v>0</v>
      </c>
      <c r="G801" s="152">
        <v>0</v>
      </c>
    </row>
    <row r="802" spans="1:7" s="26" customFormat="1" ht="14.25" x14ac:dyDescent="0.2">
      <c r="A802" s="153"/>
      <c r="B802" s="153" t="s">
        <v>520</v>
      </c>
      <c r="C802" s="154" t="s">
        <v>85</v>
      </c>
      <c r="D802" s="155">
        <v>0</v>
      </c>
      <c r="E802" s="155">
        <v>0</v>
      </c>
      <c r="F802" s="155">
        <v>0</v>
      </c>
      <c r="G802" s="155">
        <v>0</v>
      </c>
    </row>
    <row r="803" spans="1:7" s="26" customFormat="1" ht="30" x14ac:dyDescent="0.2">
      <c r="A803" s="148" t="s">
        <v>479</v>
      </c>
      <c r="B803" s="169" t="s">
        <v>229</v>
      </c>
      <c r="C803" s="168"/>
      <c r="D803" s="149">
        <v>40000</v>
      </c>
      <c r="E803" s="149">
        <v>40000</v>
      </c>
      <c r="F803" s="149">
        <v>0</v>
      </c>
      <c r="G803" s="149">
        <v>0</v>
      </c>
    </row>
    <row r="804" spans="1:7" s="26" customFormat="1" ht="15" x14ac:dyDescent="0.2">
      <c r="A804" s="150"/>
      <c r="B804" s="150" t="s">
        <v>404</v>
      </c>
      <c r="C804" s="151" t="s">
        <v>97</v>
      </c>
      <c r="D804" s="152">
        <v>40000</v>
      </c>
      <c r="E804" s="152">
        <v>40000</v>
      </c>
      <c r="F804" s="152">
        <v>0</v>
      </c>
      <c r="G804" s="152">
        <v>0</v>
      </c>
    </row>
    <row r="805" spans="1:7" s="26" customFormat="1" ht="30" x14ac:dyDescent="0.2">
      <c r="A805" s="150"/>
      <c r="B805" s="150" t="s">
        <v>405</v>
      </c>
      <c r="C805" s="151" t="s">
        <v>101</v>
      </c>
      <c r="D805" s="152">
        <v>40000</v>
      </c>
      <c r="E805" s="152">
        <v>40000</v>
      </c>
      <c r="F805" s="152">
        <v>0</v>
      </c>
      <c r="G805" s="152">
        <v>0</v>
      </c>
    </row>
    <row r="806" spans="1:7" s="26" customFormat="1" ht="15" x14ac:dyDescent="0.2">
      <c r="A806" s="150"/>
      <c r="B806" s="150" t="s">
        <v>477</v>
      </c>
      <c r="C806" s="151" t="s">
        <v>102</v>
      </c>
      <c r="D806" s="152">
        <v>40000</v>
      </c>
      <c r="E806" s="152">
        <v>40000</v>
      </c>
      <c r="F806" s="152">
        <v>0</v>
      </c>
      <c r="G806" s="152">
        <v>0</v>
      </c>
    </row>
    <row r="807" spans="1:7" s="26" customFormat="1" ht="14.25" x14ac:dyDescent="0.2">
      <c r="A807" s="153"/>
      <c r="B807" s="153" t="s">
        <v>580</v>
      </c>
      <c r="C807" s="154" t="s">
        <v>37</v>
      </c>
      <c r="D807" s="155">
        <v>0</v>
      </c>
      <c r="E807" s="155">
        <v>0</v>
      </c>
      <c r="F807" s="155">
        <v>0</v>
      </c>
      <c r="G807" s="155">
        <v>0</v>
      </c>
    </row>
    <row r="808" spans="1:7" s="26" customFormat="1" ht="30" x14ac:dyDescent="0.2">
      <c r="A808" s="140" t="s">
        <v>581</v>
      </c>
      <c r="B808" s="170" t="s">
        <v>582</v>
      </c>
      <c r="C808" s="168"/>
      <c r="D808" s="141">
        <v>20475242.039999999</v>
      </c>
      <c r="E808" s="141">
        <v>20475242.039999999</v>
      </c>
      <c r="F808" s="141">
        <v>16840612.02</v>
      </c>
      <c r="G808" s="141">
        <v>82.24865907372687</v>
      </c>
    </row>
    <row r="809" spans="1:7" s="26" customFormat="1" ht="30" x14ac:dyDescent="0.2">
      <c r="A809" s="142" t="s">
        <v>583</v>
      </c>
      <c r="B809" s="171" t="s">
        <v>582</v>
      </c>
      <c r="C809" s="168"/>
      <c r="D809" s="143">
        <v>1291800</v>
      </c>
      <c r="E809" s="143">
        <v>1296670</v>
      </c>
      <c r="F809" s="143">
        <v>1206880.5</v>
      </c>
      <c r="G809" s="143">
        <v>93.08</v>
      </c>
    </row>
    <row r="810" spans="1:7" s="26" customFormat="1" ht="30" x14ac:dyDescent="0.2">
      <c r="A810" s="144" t="s">
        <v>584</v>
      </c>
      <c r="B810" s="172" t="s">
        <v>357</v>
      </c>
      <c r="C810" s="168"/>
      <c r="D810" s="145">
        <v>1291800</v>
      </c>
      <c r="E810" s="145">
        <v>1296670</v>
      </c>
      <c r="F810" s="145">
        <v>1206880.5</v>
      </c>
      <c r="G810" s="145">
        <v>93.08</v>
      </c>
    </row>
    <row r="811" spans="1:7" s="26" customFormat="1" ht="45" x14ac:dyDescent="0.2">
      <c r="A811" s="146" t="s">
        <v>585</v>
      </c>
      <c r="B811" s="167" t="s">
        <v>359</v>
      </c>
      <c r="C811" s="168"/>
      <c r="D811" s="147">
        <v>1291800</v>
      </c>
      <c r="E811" s="147">
        <v>1296670</v>
      </c>
      <c r="F811" s="147">
        <v>1206880.5</v>
      </c>
      <c r="G811" s="147">
        <v>93.08</v>
      </c>
    </row>
    <row r="812" spans="1:7" s="26" customFormat="1" ht="30" x14ac:dyDescent="0.2">
      <c r="A812" s="148" t="s">
        <v>348</v>
      </c>
      <c r="B812" s="169" t="s">
        <v>4</v>
      </c>
      <c r="C812" s="168"/>
      <c r="D812" s="149">
        <v>1291800</v>
      </c>
      <c r="E812" s="149">
        <v>1296670</v>
      </c>
      <c r="F812" s="149">
        <v>1206880.5</v>
      </c>
      <c r="G812" s="149">
        <v>93.08</v>
      </c>
    </row>
    <row r="813" spans="1:7" s="26" customFormat="1" ht="15" x14ac:dyDescent="0.2">
      <c r="A813" s="150"/>
      <c r="B813" s="150" t="s">
        <v>307</v>
      </c>
      <c r="C813" s="151" t="s">
        <v>38</v>
      </c>
      <c r="D813" s="152">
        <v>1291800</v>
      </c>
      <c r="E813" s="152">
        <v>1296670</v>
      </c>
      <c r="F813" s="152">
        <v>1206880.5</v>
      </c>
      <c r="G813" s="152">
        <v>93.08</v>
      </c>
    </row>
    <row r="814" spans="1:7" s="26" customFormat="1" ht="15" x14ac:dyDescent="0.2">
      <c r="A814" s="150"/>
      <c r="B814" s="150" t="s">
        <v>360</v>
      </c>
      <c r="C814" s="151" t="s">
        <v>39</v>
      </c>
      <c r="D814" s="152">
        <v>1194800</v>
      </c>
      <c r="E814" s="152">
        <v>1194800</v>
      </c>
      <c r="F814" s="152">
        <v>1114822.58</v>
      </c>
      <c r="G814" s="152">
        <v>93.306208570472052</v>
      </c>
    </row>
    <row r="815" spans="1:7" s="26" customFormat="1" ht="15" x14ac:dyDescent="0.2">
      <c r="A815" s="150"/>
      <c r="B815" s="150" t="s">
        <v>361</v>
      </c>
      <c r="C815" s="151" t="s">
        <v>362</v>
      </c>
      <c r="D815" s="152">
        <v>945000</v>
      </c>
      <c r="E815" s="152">
        <v>945000</v>
      </c>
      <c r="F815" s="152">
        <v>889532.6</v>
      </c>
      <c r="G815" s="152">
        <v>94.130433862433861</v>
      </c>
    </row>
    <row r="816" spans="1:7" s="26" customFormat="1" ht="14.25" x14ac:dyDescent="0.2">
      <c r="A816" s="153"/>
      <c r="B816" s="153" t="s">
        <v>363</v>
      </c>
      <c r="C816" s="154" t="s">
        <v>41</v>
      </c>
      <c r="D816" s="155">
        <v>0</v>
      </c>
      <c r="E816" s="155">
        <v>0</v>
      </c>
      <c r="F816" s="155">
        <v>889532.6</v>
      </c>
      <c r="G816" s="155">
        <v>0</v>
      </c>
    </row>
    <row r="817" spans="1:7" s="26" customFormat="1" ht="15" x14ac:dyDescent="0.2">
      <c r="A817" s="150"/>
      <c r="B817" s="150" t="s">
        <v>364</v>
      </c>
      <c r="C817" s="151" t="s">
        <v>42</v>
      </c>
      <c r="D817" s="152">
        <v>93800</v>
      </c>
      <c r="E817" s="152">
        <v>93800</v>
      </c>
      <c r="F817" s="152">
        <v>78350.09</v>
      </c>
      <c r="G817" s="152">
        <v>83.528880597014918</v>
      </c>
    </row>
    <row r="818" spans="1:7" s="26" customFormat="1" ht="14.25" x14ac:dyDescent="0.2">
      <c r="A818" s="153"/>
      <c r="B818" s="153" t="s">
        <v>365</v>
      </c>
      <c r="C818" s="154" t="s">
        <v>42</v>
      </c>
      <c r="D818" s="155">
        <v>0</v>
      </c>
      <c r="E818" s="155">
        <v>0</v>
      </c>
      <c r="F818" s="155">
        <v>78350.09</v>
      </c>
      <c r="G818" s="155">
        <v>0</v>
      </c>
    </row>
    <row r="819" spans="1:7" s="26" customFormat="1" ht="15" x14ac:dyDescent="0.2">
      <c r="A819" s="150"/>
      <c r="B819" s="150" t="s">
        <v>366</v>
      </c>
      <c r="C819" s="151" t="s">
        <v>43</v>
      </c>
      <c r="D819" s="152">
        <v>156000</v>
      </c>
      <c r="E819" s="152">
        <v>156000</v>
      </c>
      <c r="F819" s="152">
        <v>146939.89000000001</v>
      </c>
      <c r="G819" s="152">
        <v>94.192237179487179</v>
      </c>
    </row>
    <row r="820" spans="1:7" s="26" customFormat="1" ht="14.25" x14ac:dyDescent="0.2">
      <c r="A820" s="153"/>
      <c r="B820" s="153" t="s">
        <v>367</v>
      </c>
      <c r="C820" s="154" t="s">
        <v>368</v>
      </c>
      <c r="D820" s="155">
        <v>0</v>
      </c>
      <c r="E820" s="155">
        <v>0</v>
      </c>
      <c r="F820" s="155">
        <v>146939.89000000001</v>
      </c>
      <c r="G820" s="155">
        <v>0</v>
      </c>
    </row>
    <row r="821" spans="1:7" s="26" customFormat="1" ht="15" x14ac:dyDescent="0.2">
      <c r="A821" s="150"/>
      <c r="B821" s="150" t="s">
        <v>308</v>
      </c>
      <c r="C821" s="151" t="s">
        <v>46</v>
      </c>
      <c r="D821" s="152">
        <v>97000</v>
      </c>
      <c r="E821" s="152">
        <v>101870</v>
      </c>
      <c r="F821" s="152">
        <v>92057.919999999998</v>
      </c>
      <c r="G821" s="152">
        <v>90.37</v>
      </c>
    </row>
    <row r="822" spans="1:7" s="26" customFormat="1" ht="15" x14ac:dyDescent="0.2">
      <c r="A822" s="150"/>
      <c r="B822" s="150" t="s">
        <v>371</v>
      </c>
      <c r="C822" s="151" t="s">
        <v>47</v>
      </c>
      <c r="D822" s="152">
        <v>97000</v>
      </c>
      <c r="E822" s="152">
        <v>101870</v>
      </c>
      <c r="F822" s="152">
        <v>92057.919999999998</v>
      </c>
      <c r="G822" s="152">
        <v>90.37</v>
      </c>
    </row>
    <row r="823" spans="1:7" s="26" customFormat="1" ht="14.25" x14ac:dyDescent="0.2">
      <c r="A823" s="153"/>
      <c r="B823" s="153" t="s">
        <v>372</v>
      </c>
      <c r="C823" s="154" t="s">
        <v>48</v>
      </c>
      <c r="D823" s="155">
        <v>0</v>
      </c>
      <c r="E823" s="155">
        <v>0</v>
      </c>
      <c r="F823" s="155">
        <v>187.92</v>
      </c>
      <c r="G823" s="155">
        <v>0</v>
      </c>
    </row>
    <row r="824" spans="1:7" s="26" customFormat="1" ht="14.25" x14ac:dyDescent="0.2">
      <c r="A824" s="153"/>
      <c r="B824" s="153" t="s">
        <v>373</v>
      </c>
      <c r="C824" s="154" t="s">
        <v>49</v>
      </c>
      <c r="D824" s="155">
        <v>0</v>
      </c>
      <c r="E824" s="155">
        <v>0</v>
      </c>
      <c r="F824" s="155">
        <v>91870</v>
      </c>
      <c r="G824" s="155">
        <v>0</v>
      </c>
    </row>
    <row r="825" spans="1:7" s="26" customFormat="1" ht="14.25" x14ac:dyDescent="0.2">
      <c r="A825" s="153"/>
      <c r="B825" s="153" t="s">
        <v>374</v>
      </c>
      <c r="C825" s="154" t="s">
        <v>50</v>
      </c>
      <c r="D825" s="155">
        <v>0</v>
      </c>
      <c r="E825" s="155">
        <v>0</v>
      </c>
      <c r="F825" s="155">
        <v>0</v>
      </c>
      <c r="G825" s="155">
        <v>0</v>
      </c>
    </row>
    <row r="826" spans="1:7" s="26" customFormat="1" ht="30" x14ac:dyDescent="0.2">
      <c r="A826" s="142" t="s">
        <v>586</v>
      </c>
      <c r="B826" s="171" t="s">
        <v>587</v>
      </c>
      <c r="C826" s="168"/>
      <c r="D826" s="143">
        <v>4936442.04</v>
      </c>
      <c r="E826" s="143">
        <v>4931572.04</v>
      </c>
      <c r="F826" s="143">
        <v>4353606.67</v>
      </c>
      <c r="G826" s="143">
        <v>88.28</v>
      </c>
    </row>
    <row r="827" spans="1:7" s="26" customFormat="1" ht="30" x14ac:dyDescent="0.2">
      <c r="A827" s="144" t="s">
        <v>588</v>
      </c>
      <c r="B827" s="172" t="s">
        <v>589</v>
      </c>
      <c r="C827" s="168"/>
      <c r="D827" s="145">
        <v>4936442.04</v>
      </c>
      <c r="E827" s="145">
        <v>4931572.04</v>
      </c>
      <c r="F827" s="145">
        <v>4353606.67</v>
      </c>
      <c r="G827" s="145">
        <v>88.28</v>
      </c>
    </row>
    <row r="828" spans="1:7" s="26" customFormat="1" ht="45" x14ac:dyDescent="0.2">
      <c r="A828" s="146" t="s">
        <v>590</v>
      </c>
      <c r="B828" s="167" t="s">
        <v>755</v>
      </c>
      <c r="C828" s="168"/>
      <c r="D828" s="147">
        <v>1195942.04</v>
      </c>
      <c r="E828" s="147">
        <v>1195942.04</v>
      </c>
      <c r="F828" s="147">
        <v>1130025.8700000001</v>
      </c>
      <c r="G828" s="147">
        <v>94.488347445332721</v>
      </c>
    </row>
    <row r="829" spans="1:7" s="26" customFormat="1" ht="30" x14ac:dyDescent="0.2">
      <c r="A829" s="148" t="s">
        <v>348</v>
      </c>
      <c r="B829" s="169" t="s">
        <v>4</v>
      </c>
      <c r="C829" s="168"/>
      <c r="D829" s="149">
        <v>456996.86</v>
      </c>
      <c r="E829" s="149">
        <v>456996.86</v>
      </c>
      <c r="F829" s="149">
        <v>431881.93</v>
      </c>
      <c r="G829" s="149">
        <v>94.504353924882551</v>
      </c>
    </row>
    <row r="830" spans="1:7" s="26" customFormat="1" ht="15" x14ac:dyDescent="0.2">
      <c r="A830" s="150"/>
      <c r="B830" s="150" t="s">
        <v>307</v>
      </c>
      <c r="C830" s="151" t="s">
        <v>38</v>
      </c>
      <c r="D830" s="152">
        <v>450246.86</v>
      </c>
      <c r="E830" s="152">
        <v>450246.86</v>
      </c>
      <c r="F830" s="152">
        <v>425131.93</v>
      </c>
      <c r="G830" s="152">
        <v>94.421964430801367</v>
      </c>
    </row>
    <row r="831" spans="1:7" s="26" customFormat="1" ht="15" x14ac:dyDescent="0.2">
      <c r="A831" s="150"/>
      <c r="B831" s="150" t="s">
        <v>308</v>
      </c>
      <c r="C831" s="151" t="s">
        <v>46</v>
      </c>
      <c r="D831" s="152">
        <v>450246.86</v>
      </c>
      <c r="E831" s="152">
        <v>450246.86</v>
      </c>
      <c r="F831" s="152">
        <v>425131.93</v>
      </c>
      <c r="G831" s="152">
        <v>94.421964430801367</v>
      </c>
    </row>
    <row r="832" spans="1:7" s="26" customFormat="1" ht="15" x14ac:dyDescent="0.2">
      <c r="A832" s="150"/>
      <c r="B832" s="150" t="s">
        <v>377</v>
      </c>
      <c r="C832" s="151" t="s">
        <v>56</v>
      </c>
      <c r="D832" s="152">
        <v>450246.86</v>
      </c>
      <c r="E832" s="152">
        <v>450246.86</v>
      </c>
      <c r="F832" s="152">
        <v>425131.93</v>
      </c>
      <c r="G832" s="152">
        <v>94.421964430801367</v>
      </c>
    </row>
    <row r="833" spans="1:7" s="26" customFormat="1" ht="14.25" x14ac:dyDescent="0.2">
      <c r="A833" s="153"/>
      <c r="B833" s="153" t="s">
        <v>423</v>
      </c>
      <c r="C833" s="154" t="s">
        <v>60</v>
      </c>
      <c r="D833" s="155">
        <v>0</v>
      </c>
      <c r="E833" s="155">
        <v>0</v>
      </c>
      <c r="F833" s="155">
        <v>425131.93</v>
      </c>
      <c r="G833" s="155">
        <v>0</v>
      </c>
    </row>
    <row r="834" spans="1:7" s="26" customFormat="1" ht="15" x14ac:dyDescent="0.2">
      <c r="A834" s="150"/>
      <c r="B834" s="150" t="s">
        <v>404</v>
      </c>
      <c r="C834" s="151" t="s">
        <v>97</v>
      </c>
      <c r="D834" s="152">
        <v>6750</v>
      </c>
      <c r="E834" s="152">
        <v>6750</v>
      </c>
      <c r="F834" s="152">
        <v>6750</v>
      </c>
      <c r="G834" s="152">
        <v>100</v>
      </c>
    </row>
    <row r="835" spans="1:7" s="26" customFormat="1" ht="30" x14ac:dyDescent="0.2">
      <c r="A835" s="150"/>
      <c r="B835" s="150" t="s">
        <v>405</v>
      </c>
      <c r="C835" s="151" t="s">
        <v>101</v>
      </c>
      <c r="D835" s="152">
        <v>6750</v>
      </c>
      <c r="E835" s="152">
        <v>6750</v>
      </c>
      <c r="F835" s="152">
        <v>6750</v>
      </c>
      <c r="G835" s="152">
        <v>100</v>
      </c>
    </row>
    <row r="836" spans="1:7" s="26" customFormat="1" ht="15" x14ac:dyDescent="0.2">
      <c r="A836" s="150"/>
      <c r="B836" s="150" t="s">
        <v>406</v>
      </c>
      <c r="C836" s="151" t="s">
        <v>105</v>
      </c>
      <c r="D836" s="152">
        <v>6750</v>
      </c>
      <c r="E836" s="152">
        <v>6750</v>
      </c>
      <c r="F836" s="152">
        <v>6750</v>
      </c>
      <c r="G836" s="152">
        <v>100</v>
      </c>
    </row>
    <row r="837" spans="1:7" s="26" customFormat="1" ht="14.25" x14ac:dyDescent="0.2">
      <c r="A837" s="153"/>
      <c r="B837" s="153" t="s">
        <v>407</v>
      </c>
      <c r="C837" s="154" t="s">
        <v>149</v>
      </c>
      <c r="D837" s="155">
        <v>0</v>
      </c>
      <c r="E837" s="155">
        <v>0</v>
      </c>
      <c r="F837" s="155">
        <v>6750</v>
      </c>
      <c r="G837" s="155">
        <v>0</v>
      </c>
    </row>
    <row r="838" spans="1:7" s="26" customFormat="1" ht="30" x14ac:dyDescent="0.2">
      <c r="A838" s="148" t="s">
        <v>591</v>
      </c>
      <c r="B838" s="169" t="s">
        <v>214</v>
      </c>
      <c r="C838" s="168"/>
      <c r="D838" s="149">
        <v>738945.18</v>
      </c>
      <c r="E838" s="149">
        <v>738945.18</v>
      </c>
      <c r="F838" s="149">
        <v>698143.94</v>
      </c>
      <c r="G838" s="149">
        <v>94.478448320077007</v>
      </c>
    </row>
    <row r="839" spans="1:7" s="26" customFormat="1" ht="15" x14ac:dyDescent="0.2">
      <c r="A839" s="150"/>
      <c r="B839" s="150" t="s">
        <v>307</v>
      </c>
      <c r="C839" s="151" t="s">
        <v>38</v>
      </c>
      <c r="D839" s="152">
        <v>738945.18</v>
      </c>
      <c r="E839" s="152">
        <v>738945.18</v>
      </c>
      <c r="F839" s="152">
        <v>698143.94</v>
      </c>
      <c r="G839" s="152">
        <v>94.478448320077007</v>
      </c>
    </row>
    <row r="840" spans="1:7" s="26" customFormat="1" ht="15" x14ac:dyDescent="0.2">
      <c r="A840" s="150"/>
      <c r="B840" s="150" t="s">
        <v>308</v>
      </c>
      <c r="C840" s="151" t="s">
        <v>46</v>
      </c>
      <c r="D840" s="152">
        <v>738945.18</v>
      </c>
      <c r="E840" s="152">
        <v>738945.18</v>
      </c>
      <c r="F840" s="152">
        <v>698143.94</v>
      </c>
      <c r="G840" s="152">
        <v>94.478448320077007</v>
      </c>
    </row>
    <row r="841" spans="1:7" s="26" customFormat="1" ht="15" x14ac:dyDescent="0.2">
      <c r="A841" s="150"/>
      <c r="B841" s="150" t="s">
        <v>377</v>
      </c>
      <c r="C841" s="151" t="s">
        <v>56</v>
      </c>
      <c r="D841" s="152">
        <v>738945.18</v>
      </c>
      <c r="E841" s="152">
        <v>738945.18</v>
      </c>
      <c r="F841" s="152">
        <v>698143.94</v>
      </c>
      <c r="G841" s="152">
        <v>94.478448320077007</v>
      </c>
    </row>
    <row r="842" spans="1:7" s="26" customFormat="1" ht="14.25" x14ac:dyDescent="0.2">
      <c r="A842" s="153"/>
      <c r="B842" s="153" t="s">
        <v>398</v>
      </c>
      <c r="C842" s="154" t="s">
        <v>58</v>
      </c>
      <c r="D842" s="155">
        <v>0</v>
      </c>
      <c r="E842" s="155">
        <v>0</v>
      </c>
      <c r="F842" s="155">
        <v>300430.26</v>
      </c>
      <c r="G842" s="155">
        <v>0</v>
      </c>
    </row>
    <row r="843" spans="1:7" s="26" customFormat="1" ht="14.25" x14ac:dyDescent="0.2">
      <c r="A843" s="153"/>
      <c r="B843" s="153" t="s">
        <v>423</v>
      </c>
      <c r="C843" s="154" t="s">
        <v>60</v>
      </c>
      <c r="D843" s="155">
        <v>0</v>
      </c>
      <c r="E843" s="155">
        <v>0</v>
      </c>
      <c r="F843" s="155">
        <v>397713.68</v>
      </c>
      <c r="G843" s="155">
        <v>0</v>
      </c>
    </row>
    <row r="844" spans="1:7" s="26" customFormat="1" ht="45" x14ac:dyDescent="0.2">
      <c r="A844" s="146" t="s">
        <v>592</v>
      </c>
      <c r="B844" s="167" t="s">
        <v>593</v>
      </c>
      <c r="C844" s="168"/>
      <c r="D844" s="147">
        <v>1141335</v>
      </c>
      <c r="E844" s="147">
        <v>1127172.5</v>
      </c>
      <c r="F844" s="147">
        <v>858659.39</v>
      </c>
      <c r="G844" s="147">
        <v>76.180000000000007</v>
      </c>
    </row>
    <row r="845" spans="1:7" s="26" customFormat="1" ht="30" x14ac:dyDescent="0.2">
      <c r="A845" s="148" t="s">
        <v>348</v>
      </c>
      <c r="B845" s="169" t="s">
        <v>4</v>
      </c>
      <c r="C845" s="168"/>
      <c r="D845" s="149">
        <v>549917.47</v>
      </c>
      <c r="E845" s="149">
        <v>535754.97</v>
      </c>
      <c r="F845" s="149">
        <v>267241.86</v>
      </c>
      <c r="G845" s="149">
        <v>49.88</v>
      </c>
    </row>
    <row r="846" spans="1:7" s="26" customFormat="1" ht="15" x14ac:dyDescent="0.2">
      <c r="A846" s="150"/>
      <c r="B846" s="150" t="s">
        <v>307</v>
      </c>
      <c r="C846" s="151" t="s">
        <v>38</v>
      </c>
      <c r="D846" s="152">
        <v>549917.47</v>
      </c>
      <c r="E846" s="152">
        <v>535754.97</v>
      </c>
      <c r="F846" s="152">
        <v>267241.86</v>
      </c>
      <c r="G846" s="152">
        <v>49.88</v>
      </c>
    </row>
    <row r="847" spans="1:7" s="26" customFormat="1" ht="15" x14ac:dyDescent="0.2">
      <c r="A847" s="150"/>
      <c r="B847" s="150" t="s">
        <v>308</v>
      </c>
      <c r="C847" s="151" t="s">
        <v>46</v>
      </c>
      <c r="D847" s="152">
        <v>549917.47</v>
      </c>
      <c r="E847" s="152">
        <v>535754.97</v>
      </c>
      <c r="F847" s="152">
        <v>267241.86</v>
      </c>
      <c r="G847" s="152">
        <v>49.88</v>
      </c>
    </row>
    <row r="848" spans="1:7" s="26" customFormat="1" ht="15" x14ac:dyDescent="0.2">
      <c r="A848" s="150"/>
      <c r="B848" s="150" t="s">
        <v>377</v>
      </c>
      <c r="C848" s="151" t="s">
        <v>56</v>
      </c>
      <c r="D848" s="152">
        <v>549917.47</v>
      </c>
      <c r="E848" s="152">
        <v>535754.97</v>
      </c>
      <c r="F848" s="152">
        <v>267241.86</v>
      </c>
      <c r="G848" s="152">
        <v>49.88</v>
      </c>
    </row>
    <row r="849" spans="1:7" s="26" customFormat="1" ht="14.25" x14ac:dyDescent="0.2">
      <c r="A849" s="153"/>
      <c r="B849" s="153" t="s">
        <v>398</v>
      </c>
      <c r="C849" s="154" t="s">
        <v>58</v>
      </c>
      <c r="D849" s="155">
        <v>0</v>
      </c>
      <c r="E849" s="155">
        <v>0</v>
      </c>
      <c r="F849" s="155">
        <v>267241.86</v>
      </c>
      <c r="G849" s="155">
        <v>0</v>
      </c>
    </row>
    <row r="850" spans="1:7" s="26" customFormat="1" ht="30" x14ac:dyDescent="0.2">
      <c r="A850" s="148" t="s">
        <v>591</v>
      </c>
      <c r="B850" s="169" t="s">
        <v>214</v>
      </c>
      <c r="C850" s="168"/>
      <c r="D850" s="149">
        <v>567207.43000000005</v>
      </c>
      <c r="E850" s="149">
        <v>567207.43000000005</v>
      </c>
      <c r="F850" s="149">
        <v>567207.43000000005</v>
      </c>
      <c r="G850" s="149">
        <v>100</v>
      </c>
    </row>
    <row r="851" spans="1:7" s="26" customFormat="1" ht="15" x14ac:dyDescent="0.2">
      <c r="A851" s="150"/>
      <c r="B851" s="150" t="s">
        <v>307</v>
      </c>
      <c r="C851" s="151" t="s">
        <v>38</v>
      </c>
      <c r="D851" s="152">
        <v>567207.43000000005</v>
      </c>
      <c r="E851" s="152">
        <v>567207.43000000005</v>
      </c>
      <c r="F851" s="152">
        <v>567207.43000000005</v>
      </c>
      <c r="G851" s="152">
        <v>100</v>
      </c>
    </row>
    <row r="852" spans="1:7" s="26" customFormat="1" ht="15" x14ac:dyDescent="0.2">
      <c r="A852" s="150"/>
      <c r="B852" s="150" t="s">
        <v>308</v>
      </c>
      <c r="C852" s="151" t="s">
        <v>46</v>
      </c>
      <c r="D852" s="152">
        <v>567207.43000000005</v>
      </c>
      <c r="E852" s="152">
        <v>567207.43000000005</v>
      </c>
      <c r="F852" s="152">
        <v>567207.43000000005</v>
      </c>
      <c r="G852" s="152">
        <v>100</v>
      </c>
    </row>
    <row r="853" spans="1:7" s="26" customFormat="1" ht="15" x14ac:dyDescent="0.2">
      <c r="A853" s="150"/>
      <c r="B853" s="150" t="s">
        <v>377</v>
      </c>
      <c r="C853" s="151" t="s">
        <v>56</v>
      </c>
      <c r="D853" s="152">
        <v>567207.43000000005</v>
      </c>
      <c r="E853" s="152">
        <v>567207.43000000005</v>
      </c>
      <c r="F853" s="152">
        <v>567207.43000000005</v>
      </c>
      <c r="G853" s="152">
        <v>100</v>
      </c>
    </row>
    <row r="854" spans="1:7" s="26" customFormat="1" ht="14.25" x14ac:dyDescent="0.2">
      <c r="A854" s="153"/>
      <c r="B854" s="153" t="s">
        <v>398</v>
      </c>
      <c r="C854" s="154" t="s">
        <v>58</v>
      </c>
      <c r="D854" s="155">
        <v>0</v>
      </c>
      <c r="E854" s="155">
        <v>0</v>
      </c>
      <c r="F854" s="155">
        <v>567207.43000000005</v>
      </c>
      <c r="G854" s="155">
        <v>0</v>
      </c>
    </row>
    <row r="855" spans="1:7" s="26" customFormat="1" ht="30" x14ac:dyDescent="0.2">
      <c r="A855" s="148" t="s">
        <v>594</v>
      </c>
      <c r="B855" s="169" t="s">
        <v>329</v>
      </c>
      <c r="C855" s="168"/>
      <c r="D855" s="149">
        <v>24210.1</v>
      </c>
      <c r="E855" s="149">
        <v>24210.1</v>
      </c>
      <c r="F855" s="149">
        <v>24210.1</v>
      </c>
      <c r="G855" s="149">
        <v>100</v>
      </c>
    </row>
    <row r="856" spans="1:7" s="26" customFormat="1" ht="15" x14ac:dyDescent="0.2">
      <c r="A856" s="150"/>
      <c r="B856" s="150" t="s">
        <v>307</v>
      </c>
      <c r="C856" s="151" t="s">
        <v>38</v>
      </c>
      <c r="D856" s="152">
        <v>24210.1</v>
      </c>
      <c r="E856" s="152">
        <v>24210.1</v>
      </c>
      <c r="F856" s="152">
        <v>24210.1</v>
      </c>
      <c r="G856" s="152">
        <v>100</v>
      </c>
    </row>
    <row r="857" spans="1:7" s="26" customFormat="1" ht="15" x14ac:dyDescent="0.2">
      <c r="A857" s="150"/>
      <c r="B857" s="150" t="s">
        <v>308</v>
      </c>
      <c r="C857" s="151" t="s">
        <v>46</v>
      </c>
      <c r="D857" s="152">
        <v>24210.1</v>
      </c>
      <c r="E857" s="152">
        <v>24210.1</v>
      </c>
      <c r="F857" s="152">
        <v>24210.1</v>
      </c>
      <c r="G857" s="152">
        <v>100</v>
      </c>
    </row>
    <row r="858" spans="1:7" s="26" customFormat="1" ht="15" x14ac:dyDescent="0.2">
      <c r="A858" s="150"/>
      <c r="B858" s="150" t="s">
        <v>377</v>
      </c>
      <c r="C858" s="151" t="s">
        <v>56</v>
      </c>
      <c r="D858" s="152">
        <v>24210.1</v>
      </c>
      <c r="E858" s="152">
        <v>24210.1</v>
      </c>
      <c r="F858" s="152">
        <v>24210.1</v>
      </c>
      <c r="G858" s="152">
        <v>100</v>
      </c>
    </row>
    <row r="859" spans="1:7" s="26" customFormat="1" ht="14.25" x14ac:dyDescent="0.2">
      <c r="A859" s="153"/>
      <c r="B859" s="153" t="s">
        <v>398</v>
      </c>
      <c r="C859" s="154" t="s">
        <v>58</v>
      </c>
      <c r="D859" s="155">
        <v>0</v>
      </c>
      <c r="E859" s="155">
        <v>0</v>
      </c>
      <c r="F859" s="155">
        <v>24210.1</v>
      </c>
      <c r="G859" s="155">
        <v>0</v>
      </c>
    </row>
    <row r="860" spans="1:7" s="26" customFormat="1" ht="45" x14ac:dyDescent="0.2">
      <c r="A860" s="146" t="s">
        <v>595</v>
      </c>
      <c r="B860" s="167" t="s">
        <v>596</v>
      </c>
      <c r="C860" s="168"/>
      <c r="D860" s="147">
        <v>1480000</v>
      </c>
      <c r="E860" s="147">
        <v>1480000</v>
      </c>
      <c r="F860" s="147">
        <v>1385642.23</v>
      </c>
      <c r="G860" s="147">
        <v>93.624475000000004</v>
      </c>
    </row>
    <row r="861" spans="1:7" s="26" customFormat="1" ht="30" x14ac:dyDescent="0.2">
      <c r="A861" s="148" t="s">
        <v>348</v>
      </c>
      <c r="B861" s="169" t="s">
        <v>4</v>
      </c>
      <c r="C861" s="168"/>
      <c r="D861" s="149">
        <v>350000</v>
      </c>
      <c r="E861" s="149">
        <v>350000</v>
      </c>
      <c r="F861" s="149">
        <v>350000</v>
      </c>
      <c r="G861" s="149">
        <v>100</v>
      </c>
    </row>
    <row r="862" spans="1:7" s="26" customFormat="1" ht="15" x14ac:dyDescent="0.2">
      <c r="A862" s="150"/>
      <c r="B862" s="150" t="s">
        <v>307</v>
      </c>
      <c r="C862" s="151" t="s">
        <v>38</v>
      </c>
      <c r="D862" s="152">
        <v>350000</v>
      </c>
      <c r="E862" s="152">
        <v>350000</v>
      </c>
      <c r="F862" s="152">
        <v>350000</v>
      </c>
      <c r="G862" s="152">
        <v>100</v>
      </c>
    </row>
    <row r="863" spans="1:7" s="26" customFormat="1" ht="15" x14ac:dyDescent="0.2">
      <c r="A863" s="150"/>
      <c r="B863" s="150" t="s">
        <v>308</v>
      </c>
      <c r="C863" s="151" t="s">
        <v>46</v>
      </c>
      <c r="D863" s="152">
        <v>350000</v>
      </c>
      <c r="E863" s="152">
        <v>350000</v>
      </c>
      <c r="F863" s="152">
        <v>350000</v>
      </c>
      <c r="G863" s="152">
        <v>100</v>
      </c>
    </row>
    <row r="864" spans="1:7" s="26" customFormat="1" ht="15" x14ac:dyDescent="0.2">
      <c r="A864" s="150"/>
      <c r="B864" s="150" t="s">
        <v>377</v>
      </c>
      <c r="C864" s="151" t="s">
        <v>56</v>
      </c>
      <c r="D864" s="152">
        <v>350000</v>
      </c>
      <c r="E864" s="152">
        <v>350000</v>
      </c>
      <c r="F864" s="152">
        <v>350000</v>
      </c>
      <c r="G864" s="152">
        <v>100</v>
      </c>
    </row>
    <row r="865" spans="1:7" s="26" customFormat="1" ht="14.25" x14ac:dyDescent="0.2">
      <c r="A865" s="153"/>
      <c r="B865" s="153" t="s">
        <v>398</v>
      </c>
      <c r="C865" s="154" t="s">
        <v>58</v>
      </c>
      <c r="D865" s="155">
        <v>0</v>
      </c>
      <c r="E865" s="155">
        <v>0</v>
      </c>
      <c r="F865" s="155">
        <v>350000</v>
      </c>
      <c r="G865" s="155">
        <v>0</v>
      </c>
    </row>
    <row r="866" spans="1:7" s="26" customFormat="1" ht="30" x14ac:dyDescent="0.2">
      <c r="A866" s="148" t="s">
        <v>597</v>
      </c>
      <c r="B866" s="169" t="s">
        <v>22</v>
      </c>
      <c r="C866" s="168"/>
      <c r="D866" s="149">
        <v>30000</v>
      </c>
      <c r="E866" s="149">
        <v>30000</v>
      </c>
      <c r="F866" s="149">
        <v>4902.04</v>
      </c>
      <c r="G866" s="149">
        <v>16.340133333333334</v>
      </c>
    </row>
    <row r="867" spans="1:7" s="26" customFormat="1" ht="15" x14ac:dyDescent="0.2">
      <c r="A867" s="150"/>
      <c r="B867" s="150" t="s">
        <v>307</v>
      </c>
      <c r="C867" s="151" t="s">
        <v>38</v>
      </c>
      <c r="D867" s="152">
        <v>30000</v>
      </c>
      <c r="E867" s="152">
        <v>30000</v>
      </c>
      <c r="F867" s="152">
        <v>4902.04</v>
      </c>
      <c r="G867" s="152">
        <v>16.340133333333334</v>
      </c>
    </row>
    <row r="868" spans="1:7" s="26" customFormat="1" ht="15" x14ac:dyDescent="0.2">
      <c r="A868" s="150"/>
      <c r="B868" s="150" t="s">
        <v>308</v>
      </c>
      <c r="C868" s="151" t="s">
        <v>46</v>
      </c>
      <c r="D868" s="152">
        <v>30000</v>
      </c>
      <c r="E868" s="152">
        <v>30000</v>
      </c>
      <c r="F868" s="152">
        <v>4902.04</v>
      </c>
      <c r="G868" s="152">
        <v>16.340133333333334</v>
      </c>
    </row>
    <row r="869" spans="1:7" s="26" customFormat="1" ht="15" x14ac:dyDescent="0.2">
      <c r="A869" s="150"/>
      <c r="B869" s="150" t="s">
        <v>377</v>
      </c>
      <c r="C869" s="151" t="s">
        <v>56</v>
      </c>
      <c r="D869" s="152">
        <v>30000</v>
      </c>
      <c r="E869" s="152">
        <v>30000</v>
      </c>
      <c r="F869" s="152">
        <v>4902.04</v>
      </c>
      <c r="G869" s="152">
        <v>16.340133333333334</v>
      </c>
    </row>
    <row r="870" spans="1:7" s="26" customFormat="1" ht="14.25" x14ac:dyDescent="0.2">
      <c r="A870" s="153"/>
      <c r="B870" s="153" t="s">
        <v>398</v>
      </c>
      <c r="C870" s="154" t="s">
        <v>58</v>
      </c>
      <c r="D870" s="155">
        <v>0</v>
      </c>
      <c r="E870" s="155">
        <v>0</v>
      </c>
      <c r="F870" s="155">
        <v>4902.04</v>
      </c>
      <c r="G870" s="155">
        <v>0</v>
      </c>
    </row>
    <row r="871" spans="1:7" s="26" customFormat="1" ht="30" x14ac:dyDescent="0.2">
      <c r="A871" s="148" t="s">
        <v>591</v>
      </c>
      <c r="B871" s="169" t="s">
        <v>214</v>
      </c>
      <c r="C871" s="168"/>
      <c r="D871" s="149">
        <v>1100000</v>
      </c>
      <c r="E871" s="149">
        <v>1045000</v>
      </c>
      <c r="F871" s="149">
        <v>1030740.19</v>
      </c>
      <c r="G871" s="149">
        <v>98.63</v>
      </c>
    </row>
    <row r="872" spans="1:7" s="26" customFormat="1" ht="15" x14ac:dyDescent="0.2">
      <c r="A872" s="150"/>
      <c r="B872" s="150" t="s">
        <v>307</v>
      </c>
      <c r="C872" s="151" t="s">
        <v>38</v>
      </c>
      <c r="D872" s="152">
        <v>1100000</v>
      </c>
      <c r="E872" s="152">
        <v>1045000</v>
      </c>
      <c r="F872" s="152">
        <v>1030740.19</v>
      </c>
      <c r="G872" s="152">
        <v>98.63</v>
      </c>
    </row>
    <row r="873" spans="1:7" s="26" customFormat="1" ht="15" x14ac:dyDescent="0.2">
      <c r="A873" s="150"/>
      <c r="B873" s="150" t="s">
        <v>308</v>
      </c>
      <c r="C873" s="151" t="s">
        <v>46</v>
      </c>
      <c r="D873" s="152">
        <v>1100000</v>
      </c>
      <c r="E873" s="152">
        <v>1045000</v>
      </c>
      <c r="F873" s="152">
        <v>1030740.19</v>
      </c>
      <c r="G873" s="152">
        <v>98.63</v>
      </c>
    </row>
    <row r="874" spans="1:7" s="26" customFormat="1" ht="15" x14ac:dyDescent="0.2">
      <c r="A874" s="150"/>
      <c r="B874" s="150" t="s">
        <v>418</v>
      </c>
      <c r="C874" s="151" t="s">
        <v>51</v>
      </c>
      <c r="D874" s="152">
        <v>1100000</v>
      </c>
      <c r="E874" s="152">
        <v>1045000</v>
      </c>
      <c r="F874" s="152">
        <v>1030740.19</v>
      </c>
      <c r="G874" s="152">
        <v>98.63</v>
      </c>
    </row>
    <row r="875" spans="1:7" s="26" customFormat="1" ht="14.25" x14ac:dyDescent="0.2">
      <c r="A875" s="153"/>
      <c r="B875" s="153" t="s">
        <v>420</v>
      </c>
      <c r="C875" s="154" t="s">
        <v>53</v>
      </c>
      <c r="D875" s="155">
        <v>0</v>
      </c>
      <c r="E875" s="155">
        <v>0</v>
      </c>
      <c r="F875" s="155">
        <v>1030740.19</v>
      </c>
      <c r="G875" s="155">
        <v>0</v>
      </c>
    </row>
    <row r="876" spans="1:7" s="26" customFormat="1" ht="45" x14ac:dyDescent="0.2">
      <c r="A876" s="146" t="s">
        <v>598</v>
      </c>
      <c r="B876" s="167" t="s">
        <v>756</v>
      </c>
      <c r="C876" s="168"/>
      <c r="D876" s="147">
        <v>100000</v>
      </c>
      <c r="E876" s="147">
        <v>100000</v>
      </c>
      <c r="F876" s="147">
        <v>98370</v>
      </c>
      <c r="G876" s="147">
        <v>98.37</v>
      </c>
    </row>
    <row r="877" spans="1:7" s="26" customFormat="1" ht="30" x14ac:dyDescent="0.2">
      <c r="A877" s="148" t="s">
        <v>591</v>
      </c>
      <c r="B877" s="169" t="s">
        <v>214</v>
      </c>
      <c r="C877" s="168"/>
      <c r="D877" s="149">
        <v>100000</v>
      </c>
      <c r="E877" s="149">
        <v>100000</v>
      </c>
      <c r="F877" s="149">
        <v>98370</v>
      </c>
      <c r="G877" s="149">
        <v>98.37</v>
      </c>
    </row>
    <row r="878" spans="1:7" s="26" customFormat="1" ht="15" x14ac:dyDescent="0.2">
      <c r="A878" s="150"/>
      <c r="B878" s="150" t="s">
        <v>307</v>
      </c>
      <c r="C878" s="151" t="s">
        <v>38</v>
      </c>
      <c r="D878" s="152">
        <v>73900</v>
      </c>
      <c r="E878" s="152">
        <v>73900</v>
      </c>
      <c r="F878" s="152">
        <v>73900</v>
      </c>
      <c r="G878" s="152">
        <v>100</v>
      </c>
    </row>
    <row r="879" spans="1:7" s="26" customFormat="1" ht="15" x14ac:dyDescent="0.2">
      <c r="A879" s="150"/>
      <c r="B879" s="150" t="s">
        <v>308</v>
      </c>
      <c r="C879" s="151" t="s">
        <v>46</v>
      </c>
      <c r="D879" s="152">
        <v>73900</v>
      </c>
      <c r="E879" s="152">
        <v>73900</v>
      </c>
      <c r="F879" s="152">
        <v>73900</v>
      </c>
      <c r="G879" s="152">
        <v>100</v>
      </c>
    </row>
    <row r="880" spans="1:7" s="26" customFormat="1" ht="15" x14ac:dyDescent="0.2">
      <c r="A880" s="150"/>
      <c r="B880" s="150" t="s">
        <v>377</v>
      </c>
      <c r="C880" s="151" t="s">
        <v>56</v>
      </c>
      <c r="D880" s="152">
        <v>73900</v>
      </c>
      <c r="E880" s="152">
        <v>73900</v>
      </c>
      <c r="F880" s="152">
        <v>73900</v>
      </c>
      <c r="G880" s="152">
        <v>100</v>
      </c>
    </row>
    <row r="881" spans="1:7" s="26" customFormat="1" ht="14.25" x14ac:dyDescent="0.2">
      <c r="A881" s="153"/>
      <c r="B881" s="153" t="s">
        <v>423</v>
      </c>
      <c r="C881" s="154" t="s">
        <v>60</v>
      </c>
      <c r="D881" s="155">
        <v>0</v>
      </c>
      <c r="E881" s="155">
        <v>0</v>
      </c>
      <c r="F881" s="155">
        <v>73900</v>
      </c>
      <c r="G881" s="155">
        <v>0</v>
      </c>
    </row>
    <row r="882" spans="1:7" s="26" customFormat="1" ht="15" x14ac:dyDescent="0.2">
      <c r="A882" s="150"/>
      <c r="B882" s="150" t="s">
        <v>404</v>
      </c>
      <c r="C882" s="151" t="s">
        <v>97</v>
      </c>
      <c r="D882" s="152">
        <v>26100</v>
      </c>
      <c r="E882" s="152">
        <v>26100</v>
      </c>
      <c r="F882" s="152">
        <v>24470</v>
      </c>
      <c r="G882" s="152">
        <v>93.754789272030649</v>
      </c>
    </row>
    <row r="883" spans="1:7" s="26" customFormat="1" ht="30" x14ac:dyDescent="0.2">
      <c r="A883" s="150"/>
      <c r="B883" s="150" t="s">
        <v>405</v>
      </c>
      <c r="C883" s="151" t="s">
        <v>101</v>
      </c>
      <c r="D883" s="152">
        <v>26100</v>
      </c>
      <c r="E883" s="152">
        <v>26100</v>
      </c>
      <c r="F883" s="152">
        <v>24470</v>
      </c>
      <c r="G883" s="152">
        <v>93.754789272030649</v>
      </c>
    </row>
    <row r="884" spans="1:7" s="26" customFormat="1" ht="15" x14ac:dyDescent="0.2">
      <c r="A884" s="150"/>
      <c r="B884" s="150" t="s">
        <v>406</v>
      </c>
      <c r="C884" s="151" t="s">
        <v>105</v>
      </c>
      <c r="D884" s="152">
        <v>26100</v>
      </c>
      <c r="E884" s="152">
        <v>26100</v>
      </c>
      <c r="F884" s="152">
        <v>24470</v>
      </c>
      <c r="G884" s="152">
        <v>93.754789272030649</v>
      </c>
    </row>
    <row r="885" spans="1:7" s="26" customFormat="1" ht="14.25" x14ac:dyDescent="0.2">
      <c r="A885" s="153"/>
      <c r="B885" s="153" t="s">
        <v>407</v>
      </c>
      <c r="C885" s="154" t="s">
        <v>149</v>
      </c>
      <c r="D885" s="155">
        <v>0</v>
      </c>
      <c r="E885" s="155">
        <v>0</v>
      </c>
      <c r="F885" s="155">
        <v>24470</v>
      </c>
      <c r="G885" s="155">
        <v>0</v>
      </c>
    </row>
    <row r="886" spans="1:7" s="26" customFormat="1" ht="45" x14ac:dyDescent="0.2">
      <c r="A886" s="146" t="s">
        <v>599</v>
      </c>
      <c r="B886" s="167" t="s">
        <v>757</v>
      </c>
      <c r="C886" s="168"/>
      <c r="D886" s="147">
        <v>75000</v>
      </c>
      <c r="E886" s="147">
        <v>75000</v>
      </c>
      <c r="F886" s="147">
        <v>65212.5</v>
      </c>
      <c r="G886" s="147">
        <v>86.95</v>
      </c>
    </row>
    <row r="887" spans="1:7" s="26" customFormat="1" ht="30" x14ac:dyDescent="0.2">
      <c r="A887" s="148" t="s">
        <v>348</v>
      </c>
      <c r="B887" s="169" t="s">
        <v>4</v>
      </c>
      <c r="C887" s="168"/>
      <c r="D887" s="149">
        <v>25000</v>
      </c>
      <c r="E887" s="149">
        <v>25000</v>
      </c>
      <c r="F887" s="149">
        <v>15212.5</v>
      </c>
      <c r="G887" s="149">
        <v>60.85</v>
      </c>
    </row>
    <row r="888" spans="1:7" s="26" customFormat="1" ht="15" x14ac:dyDescent="0.2">
      <c r="A888" s="150"/>
      <c r="B888" s="150" t="s">
        <v>307</v>
      </c>
      <c r="C888" s="151" t="s">
        <v>38</v>
      </c>
      <c r="D888" s="152">
        <v>25000</v>
      </c>
      <c r="E888" s="152">
        <v>25000</v>
      </c>
      <c r="F888" s="152">
        <v>15212.5</v>
      </c>
      <c r="G888" s="152">
        <v>60.85</v>
      </c>
    </row>
    <row r="889" spans="1:7" s="26" customFormat="1" ht="15" x14ac:dyDescent="0.2">
      <c r="A889" s="150"/>
      <c r="B889" s="150" t="s">
        <v>308</v>
      </c>
      <c r="C889" s="151" t="s">
        <v>46</v>
      </c>
      <c r="D889" s="152">
        <v>25000</v>
      </c>
      <c r="E889" s="152">
        <v>25000</v>
      </c>
      <c r="F889" s="152">
        <v>15212.5</v>
      </c>
      <c r="G889" s="152">
        <v>60.85</v>
      </c>
    </row>
    <row r="890" spans="1:7" s="26" customFormat="1" ht="15" x14ac:dyDescent="0.2">
      <c r="A890" s="150"/>
      <c r="B890" s="150" t="s">
        <v>377</v>
      </c>
      <c r="C890" s="151" t="s">
        <v>56</v>
      </c>
      <c r="D890" s="152">
        <v>25000</v>
      </c>
      <c r="E890" s="152">
        <v>25000</v>
      </c>
      <c r="F890" s="152">
        <v>15212.5</v>
      </c>
      <c r="G890" s="152">
        <v>60.85</v>
      </c>
    </row>
    <row r="891" spans="1:7" s="26" customFormat="1" ht="14.25" x14ac:dyDescent="0.2">
      <c r="A891" s="153"/>
      <c r="B891" s="153" t="s">
        <v>398</v>
      </c>
      <c r="C891" s="154" t="s">
        <v>58</v>
      </c>
      <c r="D891" s="155">
        <v>0</v>
      </c>
      <c r="E891" s="155">
        <v>0</v>
      </c>
      <c r="F891" s="155">
        <v>15212.5</v>
      </c>
      <c r="G891" s="155">
        <v>0</v>
      </c>
    </row>
    <row r="892" spans="1:7" s="26" customFormat="1" ht="30" x14ac:dyDescent="0.2">
      <c r="A892" s="148" t="s">
        <v>591</v>
      </c>
      <c r="B892" s="169" t="s">
        <v>214</v>
      </c>
      <c r="C892" s="168"/>
      <c r="D892" s="149">
        <v>50000</v>
      </c>
      <c r="E892" s="149">
        <v>50000</v>
      </c>
      <c r="F892" s="149">
        <v>50000</v>
      </c>
      <c r="G892" s="149">
        <v>100</v>
      </c>
    </row>
    <row r="893" spans="1:7" s="26" customFormat="1" ht="15" x14ac:dyDescent="0.2">
      <c r="A893" s="150"/>
      <c r="B893" s="150" t="s">
        <v>307</v>
      </c>
      <c r="C893" s="151" t="s">
        <v>38</v>
      </c>
      <c r="D893" s="152">
        <v>50000</v>
      </c>
      <c r="E893" s="152">
        <v>50000</v>
      </c>
      <c r="F893" s="152">
        <v>50000</v>
      </c>
      <c r="G893" s="152">
        <v>100</v>
      </c>
    </row>
    <row r="894" spans="1:7" s="26" customFormat="1" ht="15" x14ac:dyDescent="0.2">
      <c r="A894" s="150"/>
      <c r="B894" s="150" t="s">
        <v>308</v>
      </c>
      <c r="C894" s="151" t="s">
        <v>46</v>
      </c>
      <c r="D894" s="152">
        <v>50000</v>
      </c>
      <c r="E894" s="152">
        <v>50000</v>
      </c>
      <c r="F894" s="152">
        <v>50000</v>
      </c>
      <c r="G894" s="152">
        <v>100</v>
      </c>
    </row>
    <row r="895" spans="1:7" s="26" customFormat="1" ht="15" x14ac:dyDescent="0.2">
      <c r="A895" s="150"/>
      <c r="B895" s="150" t="s">
        <v>377</v>
      </c>
      <c r="C895" s="151" t="s">
        <v>56</v>
      </c>
      <c r="D895" s="152">
        <v>50000</v>
      </c>
      <c r="E895" s="152">
        <v>50000</v>
      </c>
      <c r="F895" s="152">
        <v>50000</v>
      </c>
      <c r="G895" s="152">
        <v>100</v>
      </c>
    </row>
    <row r="896" spans="1:7" s="26" customFormat="1" ht="14.25" x14ac:dyDescent="0.2">
      <c r="A896" s="153"/>
      <c r="B896" s="153" t="s">
        <v>398</v>
      </c>
      <c r="C896" s="154" t="s">
        <v>58</v>
      </c>
      <c r="D896" s="155">
        <v>0</v>
      </c>
      <c r="E896" s="155">
        <v>0</v>
      </c>
      <c r="F896" s="155">
        <v>50000</v>
      </c>
      <c r="G896" s="155">
        <v>0</v>
      </c>
    </row>
    <row r="897" spans="1:7" s="26" customFormat="1" ht="45" x14ac:dyDescent="0.2">
      <c r="A897" s="146" t="s">
        <v>600</v>
      </c>
      <c r="B897" s="167" t="s">
        <v>758</v>
      </c>
      <c r="C897" s="168"/>
      <c r="D897" s="147">
        <v>10000</v>
      </c>
      <c r="E897" s="147">
        <v>10000</v>
      </c>
      <c r="F897" s="147">
        <v>9000</v>
      </c>
      <c r="G897" s="147">
        <v>90</v>
      </c>
    </row>
    <row r="898" spans="1:7" s="26" customFormat="1" ht="30" x14ac:dyDescent="0.2">
      <c r="A898" s="148" t="s">
        <v>591</v>
      </c>
      <c r="B898" s="169" t="s">
        <v>214</v>
      </c>
      <c r="C898" s="168"/>
      <c r="D898" s="149">
        <v>10000</v>
      </c>
      <c r="E898" s="149">
        <v>10000</v>
      </c>
      <c r="F898" s="149">
        <v>9000</v>
      </c>
      <c r="G898" s="149">
        <v>90</v>
      </c>
    </row>
    <row r="899" spans="1:7" s="26" customFormat="1" ht="15" x14ac:dyDescent="0.2">
      <c r="A899" s="150"/>
      <c r="B899" s="150" t="s">
        <v>307</v>
      </c>
      <c r="C899" s="151" t="s">
        <v>38</v>
      </c>
      <c r="D899" s="152">
        <v>10000</v>
      </c>
      <c r="E899" s="152">
        <v>10000</v>
      </c>
      <c r="F899" s="152">
        <v>9000</v>
      </c>
      <c r="G899" s="152">
        <v>90</v>
      </c>
    </row>
    <row r="900" spans="1:7" s="26" customFormat="1" ht="15" x14ac:dyDescent="0.2">
      <c r="A900" s="150"/>
      <c r="B900" s="150" t="s">
        <v>308</v>
      </c>
      <c r="C900" s="151" t="s">
        <v>46</v>
      </c>
      <c r="D900" s="152">
        <v>10000</v>
      </c>
      <c r="E900" s="152">
        <v>10000</v>
      </c>
      <c r="F900" s="152">
        <v>9000</v>
      </c>
      <c r="G900" s="152">
        <v>90</v>
      </c>
    </row>
    <row r="901" spans="1:7" s="26" customFormat="1" ht="15" x14ac:dyDescent="0.2">
      <c r="A901" s="150"/>
      <c r="B901" s="150" t="s">
        <v>377</v>
      </c>
      <c r="C901" s="151" t="s">
        <v>56</v>
      </c>
      <c r="D901" s="152">
        <v>10000</v>
      </c>
      <c r="E901" s="152">
        <v>10000</v>
      </c>
      <c r="F901" s="152">
        <v>9000</v>
      </c>
      <c r="G901" s="152">
        <v>90</v>
      </c>
    </row>
    <row r="902" spans="1:7" s="26" customFormat="1" ht="14.25" x14ac:dyDescent="0.2">
      <c r="A902" s="153"/>
      <c r="B902" s="153" t="s">
        <v>398</v>
      </c>
      <c r="C902" s="154" t="s">
        <v>58</v>
      </c>
      <c r="D902" s="155">
        <v>0</v>
      </c>
      <c r="E902" s="155">
        <v>0</v>
      </c>
      <c r="F902" s="155">
        <v>9000</v>
      </c>
      <c r="G902" s="155">
        <v>0</v>
      </c>
    </row>
    <row r="903" spans="1:7" s="26" customFormat="1" ht="45" x14ac:dyDescent="0.2">
      <c r="A903" s="146" t="s">
        <v>601</v>
      </c>
      <c r="B903" s="167" t="s">
        <v>602</v>
      </c>
      <c r="C903" s="168"/>
      <c r="D903" s="147">
        <v>20000</v>
      </c>
      <c r="E903" s="147">
        <v>20000</v>
      </c>
      <c r="F903" s="147">
        <v>1937.5</v>
      </c>
      <c r="G903" s="147">
        <v>9.6875</v>
      </c>
    </row>
    <row r="904" spans="1:7" s="26" customFormat="1" ht="30" x14ac:dyDescent="0.2">
      <c r="A904" s="148" t="s">
        <v>591</v>
      </c>
      <c r="B904" s="169" t="s">
        <v>214</v>
      </c>
      <c r="C904" s="168"/>
      <c r="D904" s="149">
        <v>20000</v>
      </c>
      <c r="E904" s="149">
        <v>20000</v>
      </c>
      <c r="F904" s="149">
        <v>1937.5</v>
      </c>
      <c r="G904" s="149">
        <v>9.6875</v>
      </c>
    </row>
    <row r="905" spans="1:7" s="26" customFormat="1" ht="15" x14ac:dyDescent="0.2">
      <c r="A905" s="150"/>
      <c r="B905" s="150" t="s">
        <v>307</v>
      </c>
      <c r="C905" s="151" t="s">
        <v>38</v>
      </c>
      <c r="D905" s="152">
        <v>20000</v>
      </c>
      <c r="E905" s="152">
        <v>20000</v>
      </c>
      <c r="F905" s="152">
        <v>1937.5</v>
      </c>
      <c r="G905" s="152">
        <v>9.6875</v>
      </c>
    </row>
    <row r="906" spans="1:7" s="26" customFormat="1" ht="15" x14ac:dyDescent="0.2">
      <c r="A906" s="150"/>
      <c r="B906" s="150" t="s">
        <v>308</v>
      </c>
      <c r="C906" s="151" t="s">
        <v>46</v>
      </c>
      <c r="D906" s="152">
        <v>20000</v>
      </c>
      <c r="E906" s="152">
        <v>20000</v>
      </c>
      <c r="F906" s="152">
        <v>1937.5</v>
      </c>
      <c r="G906" s="152">
        <v>9.6875</v>
      </c>
    </row>
    <row r="907" spans="1:7" s="26" customFormat="1" ht="15" x14ac:dyDescent="0.2">
      <c r="A907" s="150"/>
      <c r="B907" s="150" t="s">
        <v>377</v>
      </c>
      <c r="C907" s="151" t="s">
        <v>56</v>
      </c>
      <c r="D907" s="152">
        <v>20000</v>
      </c>
      <c r="E907" s="152">
        <v>20000</v>
      </c>
      <c r="F907" s="152">
        <v>1937.5</v>
      </c>
      <c r="G907" s="152">
        <v>9.6875</v>
      </c>
    </row>
    <row r="908" spans="1:7" s="26" customFormat="1" ht="14.25" x14ac:dyDescent="0.2">
      <c r="A908" s="153"/>
      <c r="B908" s="153" t="s">
        <v>423</v>
      </c>
      <c r="C908" s="154" t="s">
        <v>60</v>
      </c>
      <c r="D908" s="155">
        <v>0</v>
      </c>
      <c r="E908" s="155">
        <v>0</v>
      </c>
      <c r="F908" s="155">
        <v>1937.5</v>
      </c>
      <c r="G908" s="155">
        <v>0</v>
      </c>
    </row>
    <row r="909" spans="1:7" s="26" customFormat="1" ht="45" x14ac:dyDescent="0.2">
      <c r="A909" s="146" t="s">
        <v>603</v>
      </c>
      <c r="B909" s="167" t="s">
        <v>604</v>
      </c>
      <c r="C909" s="168"/>
      <c r="D909" s="147">
        <v>50000</v>
      </c>
      <c r="E909" s="147">
        <v>50000</v>
      </c>
      <c r="F909" s="147">
        <v>27903.59</v>
      </c>
      <c r="G909" s="147">
        <v>55.807180000000002</v>
      </c>
    </row>
    <row r="910" spans="1:7" s="26" customFormat="1" ht="30" x14ac:dyDescent="0.2">
      <c r="A910" s="148" t="s">
        <v>348</v>
      </c>
      <c r="B910" s="169" t="s">
        <v>4</v>
      </c>
      <c r="C910" s="168"/>
      <c r="D910" s="149">
        <v>25000</v>
      </c>
      <c r="E910" s="149">
        <v>25000</v>
      </c>
      <c r="F910" s="149">
        <v>19662.21</v>
      </c>
      <c r="G910" s="149">
        <v>78.648840000000007</v>
      </c>
    </row>
    <row r="911" spans="1:7" s="26" customFormat="1" ht="15" x14ac:dyDescent="0.2">
      <c r="A911" s="150"/>
      <c r="B911" s="150" t="s">
        <v>307</v>
      </c>
      <c r="C911" s="151" t="s">
        <v>38</v>
      </c>
      <c r="D911" s="152">
        <v>25000</v>
      </c>
      <c r="E911" s="152">
        <v>25000</v>
      </c>
      <c r="F911" s="152">
        <v>19662.21</v>
      </c>
      <c r="G911" s="152">
        <v>78.648840000000007</v>
      </c>
    </row>
    <row r="912" spans="1:7" s="26" customFormat="1" ht="15" x14ac:dyDescent="0.2">
      <c r="A912" s="150"/>
      <c r="B912" s="150" t="s">
        <v>308</v>
      </c>
      <c r="C912" s="151" t="s">
        <v>46</v>
      </c>
      <c r="D912" s="152">
        <v>25000</v>
      </c>
      <c r="E912" s="152">
        <v>25000</v>
      </c>
      <c r="F912" s="152">
        <v>19662.21</v>
      </c>
      <c r="G912" s="152">
        <v>78.648840000000007</v>
      </c>
    </row>
    <row r="913" spans="1:7" s="26" customFormat="1" ht="15" x14ac:dyDescent="0.2">
      <c r="A913" s="150"/>
      <c r="B913" s="150" t="s">
        <v>418</v>
      </c>
      <c r="C913" s="151" t="s">
        <v>51</v>
      </c>
      <c r="D913" s="152">
        <v>25000</v>
      </c>
      <c r="E913" s="152">
        <v>25000</v>
      </c>
      <c r="F913" s="152">
        <v>19662.21</v>
      </c>
      <c r="G913" s="152">
        <v>78.648840000000007</v>
      </c>
    </row>
    <row r="914" spans="1:7" s="26" customFormat="1" ht="14.25" x14ac:dyDescent="0.2">
      <c r="A914" s="153"/>
      <c r="B914" s="153" t="s">
        <v>420</v>
      </c>
      <c r="C914" s="154" t="s">
        <v>53</v>
      </c>
      <c r="D914" s="155">
        <v>0</v>
      </c>
      <c r="E914" s="155">
        <v>0</v>
      </c>
      <c r="F914" s="155">
        <v>19662.21</v>
      </c>
      <c r="G914" s="155">
        <v>0</v>
      </c>
    </row>
    <row r="915" spans="1:7" s="26" customFormat="1" ht="30" x14ac:dyDescent="0.2">
      <c r="A915" s="148" t="s">
        <v>591</v>
      </c>
      <c r="B915" s="169" t="s">
        <v>214</v>
      </c>
      <c r="C915" s="168"/>
      <c r="D915" s="149">
        <v>25000</v>
      </c>
      <c r="E915" s="149">
        <v>25000</v>
      </c>
      <c r="F915" s="149">
        <v>8241.3799999999992</v>
      </c>
      <c r="G915" s="149">
        <v>32.965519999999998</v>
      </c>
    </row>
    <row r="916" spans="1:7" s="26" customFormat="1" ht="15" x14ac:dyDescent="0.2">
      <c r="A916" s="150"/>
      <c r="B916" s="150" t="s">
        <v>307</v>
      </c>
      <c r="C916" s="151" t="s">
        <v>38</v>
      </c>
      <c r="D916" s="152">
        <v>25000</v>
      </c>
      <c r="E916" s="152">
        <v>25000</v>
      </c>
      <c r="F916" s="152">
        <v>8241.3799999999992</v>
      </c>
      <c r="G916" s="152">
        <v>32.965519999999998</v>
      </c>
    </row>
    <row r="917" spans="1:7" s="26" customFormat="1" ht="15" x14ac:dyDescent="0.2">
      <c r="A917" s="150"/>
      <c r="B917" s="150" t="s">
        <v>308</v>
      </c>
      <c r="C917" s="151" t="s">
        <v>46</v>
      </c>
      <c r="D917" s="152">
        <v>25000</v>
      </c>
      <c r="E917" s="152">
        <v>25000</v>
      </c>
      <c r="F917" s="152">
        <v>8241.3799999999992</v>
      </c>
      <c r="G917" s="152">
        <v>32.965519999999998</v>
      </c>
    </row>
    <row r="918" spans="1:7" s="26" customFormat="1" ht="15" x14ac:dyDescent="0.2">
      <c r="A918" s="150"/>
      <c r="B918" s="150" t="s">
        <v>377</v>
      </c>
      <c r="C918" s="151" t="s">
        <v>56</v>
      </c>
      <c r="D918" s="152">
        <v>25000</v>
      </c>
      <c r="E918" s="152">
        <v>25000</v>
      </c>
      <c r="F918" s="152">
        <v>8241.3799999999992</v>
      </c>
      <c r="G918" s="152">
        <v>32.965519999999998</v>
      </c>
    </row>
    <row r="919" spans="1:7" s="26" customFormat="1" ht="14.25" x14ac:dyDescent="0.2">
      <c r="A919" s="153"/>
      <c r="B919" s="153" t="s">
        <v>423</v>
      </c>
      <c r="C919" s="154" t="s">
        <v>60</v>
      </c>
      <c r="D919" s="155">
        <v>0</v>
      </c>
      <c r="E919" s="155">
        <v>0</v>
      </c>
      <c r="F919" s="155">
        <v>8241.3799999999992</v>
      </c>
      <c r="G919" s="155">
        <v>0</v>
      </c>
    </row>
    <row r="920" spans="1:7" s="26" customFormat="1" ht="45" x14ac:dyDescent="0.2">
      <c r="A920" s="146" t="s">
        <v>605</v>
      </c>
      <c r="B920" s="167" t="s">
        <v>606</v>
      </c>
      <c r="C920" s="168"/>
      <c r="D920" s="147">
        <v>75000</v>
      </c>
      <c r="E920" s="147">
        <v>75000</v>
      </c>
      <c r="F920" s="147">
        <v>74725</v>
      </c>
      <c r="G920" s="147">
        <v>99.63333333333334</v>
      </c>
    </row>
    <row r="921" spans="1:7" s="26" customFormat="1" ht="30" x14ac:dyDescent="0.2">
      <c r="A921" s="148" t="s">
        <v>348</v>
      </c>
      <c r="B921" s="169" t="s">
        <v>4</v>
      </c>
      <c r="C921" s="168"/>
      <c r="D921" s="149">
        <v>25000</v>
      </c>
      <c r="E921" s="149">
        <v>25000</v>
      </c>
      <c r="F921" s="149">
        <v>24725</v>
      </c>
      <c r="G921" s="149">
        <v>98.9</v>
      </c>
    </row>
    <row r="922" spans="1:7" s="26" customFormat="1" ht="15" x14ac:dyDescent="0.2">
      <c r="A922" s="150"/>
      <c r="B922" s="150" t="s">
        <v>307</v>
      </c>
      <c r="C922" s="151" t="s">
        <v>38</v>
      </c>
      <c r="D922" s="152">
        <v>25000</v>
      </c>
      <c r="E922" s="152">
        <v>25000</v>
      </c>
      <c r="F922" s="152">
        <v>24725</v>
      </c>
      <c r="G922" s="152">
        <v>98.9</v>
      </c>
    </row>
    <row r="923" spans="1:7" s="26" customFormat="1" ht="15" x14ac:dyDescent="0.2">
      <c r="A923" s="150"/>
      <c r="B923" s="150" t="s">
        <v>308</v>
      </c>
      <c r="C923" s="151" t="s">
        <v>46</v>
      </c>
      <c r="D923" s="152">
        <v>25000</v>
      </c>
      <c r="E923" s="152">
        <v>25000</v>
      </c>
      <c r="F923" s="152">
        <v>24725</v>
      </c>
      <c r="G923" s="152">
        <v>98.9</v>
      </c>
    </row>
    <row r="924" spans="1:7" s="26" customFormat="1" ht="15" x14ac:dyDescent="0.2">
      <c r="A924" s="150"/>
      <c r="B924" s="150" t="s">
        <v>377</v>
      </c>
      <c r="C924" s="151" t="s">
        <v>56</v>
      </c>
      <c r="D924" s="152">
        <v>25000</v>
      </c>
      <c r="E924" s="152">
        <v>25000</v>
      </c>
      <c r="F924" s="152">
        <v>24725</v>
      </c>
      <c r="G924" s="152">
        <v>98.9</v>
      </c>
    </row>
    <row r="925" spans="1:7" s="26" customFormat="1" ht="14.25" x14ac:dyDescent="0.2">
      <c r="A925" s="153"/>
      <c r="B925" s="153" t="s">
        <v>423</v>
      </c>
      <c r="C925" s="154" t="s">
        <v>60</v>
      </c>
      <c r="D925" s="155">
        <v>0</v>
      </c>
      <c r="E925" s="155">
        <v>0</v>
      </c>
      <c r="F925" s="155">
        <v>24725</v>
      </c>
      <c r="G925" s="155">
        <v>0</v>
      </c>
    </row>
    <row r="926" spans="1:7" s="26" customFormat="1" ht="30" x14ac:dyDescent="0.2">
      <c r="A926" s="148" t="s">
        <v>591</v>
      </c>
      <c r="B926" s="169" t="s">
        <v>214</v>
      </c>
      <c r="C926" s="168"/>
      <c r="D926" s="149">
        <v>50000</v>
      </c>
      <c r="E926" s="149">
        <v>50000</v>
      </c>
      <c r="F926" s="149">
        <v>50000</v>
      </c>
      <c r="G926" s="149">
        <v>100</v>
      </c>
    </row>
    <row r="927" spans="1:7" s="26" customFormat="1" ht="15" x14ac:dyDescent="0.2">
      <c r="A927" s="150"/>
      <c r="B927" s="150" t="s">
        <v>307</v>
      </c>
      <c r="C927" s="151" t="s">
        <v>38</v>
      </c>
      <c r="D927" s="152">
        <v>50000</v>
      </c>
      <c r="E927" s="152">
        <v>50000</v>
      </c>
      <c r="F927" s="152">
        <v>50000</v>
      </c>
      <c r="G927" s="152">
        <v>100</v>
      </c>
    </row>
    <row r="928" spans="1:7" s="26" customFormat="1" ht="15" x14ac:dyDescent="0.2">
      <c r="A928" s="150"/>
      <c r="B928" s="150" t="s">
        <v>308</v>
      </c>
      <c r="C928" s="151" t="s">
        <v>46</v>
      </c>
      <c r="D928" s="152">
        <v>50000</v>
      </c>
      <c r="E928" s="152">
        <v>50000</v>
      </c>
      <c r="F928" s="152">
        <v>50000</v>
      </c>
      <c r="G928" s="152">
        <v>100</v>
      </c>
    </row>
    <row r="929" spans="1:7" s="26" customFormat="1" ht="15" x14ac:dyDescent="0.2">
      <c r="A929" s="150"/>
      <c r="B929" s="150" t="s">
        <v>377</v>
      </c>
      <c r="C929" s="151" t="s">
        <v>56</v>
      </c>
      <c r="D929" s="152">
        <v>50000</v>
      </c>
      <c r="E929" s="152">
        <v>50000</v>
      </c>
      <c r="F929" s="152">
        <v>50000</v>
      </c>
      <c r="G929" s="152">
        <v>100</v>
      </c>
    </row>
    <row r="930" spans="1:7" s="26" customFormat="1" ht="14.25" x14ac:dyDescent="0.2">
      <c r="A930" s="153"/>
      <c r="B930" s="153" t="s">
        <v>423</v>
      </c>
      <c r="C930" s="154" t="s">
        <v>60</v>
      </c>
      <c r="D930" s="155">
        <v>0</v>
      </c>
      <c r="E930" s="155">
        <v>0</v>
      </c>
      <c r="F930" s="155">
        <v>50000</v>
      </c>
      <c r="G930" s="155">
        <v>0</v>
      </c>
    </row>
    <row r="931" spans="1:7" s="26" customFormat="1" ht="45" x14ac:dyDescent="0.2">
      <c r="A931" s="146" t="s">
        <v>759</v>
      </c>
      <c r="B931" s="167" t="s">
        <v>760</v>
      </c>
      <c r="C931" s="168"/>
      <c r="D931" s="147">
        <v>30000</v>
      </c>
      <c r="E931" s="147">
        <v>30000</v>
      </c>
      <c r="F931" s="147">
        <v>0</v>
      </c>
      <c r="G931" s="147">
        <v>0</v>
      </c>
    </row>
    <row r="932" spans="1:7" s="26" customFormat="1" ht="30" x14ac:dyDescent="0.2">
      <c r="A932" s="148" t="s">
        <v>348</v>
      </c>
      <c r="B932" s="169" t="s">
        <v>4</v>
      </c>
      <c r="C932" s="168"/>
      <c r="D932" s="149">
        <v>30000</v>
      </c>
      <c r="E932" s="149">
        <v>30000</v>
      </c>
      <c r="F932" s="149">
        <v>0</v>
      </c>
      <c r="G932" s="149">
        <v>0</v>
      </c>
    </row>
    <row r="933" spans="1:7" s="26" customFormat="1" ht="15" x14ac:dyDescent="0.2">
      <c r="A933" s="150"/>
      <c r="B933" s="150" t="s">
        <v>307</v>
      </c>
      <c r="C933" s="151" t="s">
        <v>38</v>
      </c>
      <c r="D933" s="152">
        <v>30000</v>
      </c>
      <c r="E933" s="152">
        <v>30000</v>
      </c>
      <c r="F933" s="152">
        <v>0</v>
      </c>
      <c r="G933" s="152">
        <v>0</v>
      </c>
    </row>
    <row r="934" spans="1:7" s="26" customFormat="1" ht="15" x14ac:dyDescent="0.2">
      <c r="A934" s="150"/>
      <c r="B934" s="150" t="s">
        <v>308</v>
      </c>
      <c r="C934" s="151" t="s">
        <v>46</v>
      </c>
      <c r="D934" s="152">
        <v>30000</v>
      </c>
      <c r="E934" s="152">
        <v>30000</v>
      </c>
      <c r="F934" s="152">
        <v>0</v>
      </c>
      <c r="G934" s="152">
        <v>0</v>
      </c>
    </row>
    <row r="935" spans="1:7" s="26" customFormat="1" ht="15" x14ac:dyDescent="0.2">
      <c r="A935" s="150"/>
      <c r="B935" s="150" t="s">
        <v>377</v>
      </c>
      <c r="C935" s="151" t="s">
        <v>56</v>
      </c>
      <c r="D935" s="152">
        <v>30000</v>
      </c>
      <c r="E935" s="152">
        <v>30000</v>
      </c>
      <c r="F935" s="152">
        <v>0</v>
      </c>
      <c r="G935" s="152">
        <v>0</v>
      </c>
    </row>
    <row r="936" spans="1:7" s="26" customFormat="1" ht="14.25" x14ac:dyDescent="0.2">
      <c r="A936" s="153"/>
      <c r="B936" s="153" t="s">
        <v>398</v>
      </c>
      <c r="C936" s="154" t="s">
        <v>58</v>
      </c>
      <c r="D936" s="155">
        <v>0</v>
      </c>
      <c r="E936" s="155">
        <v>0</v>
      </c>
      <c r="F936" s="155">
        <v>0</v>
      </c>
      <c r="G936" s="155">
        <v>0</v>
      </c>
    </row>
    <row r="937" spans="1:7" s="26" customFormat="1" ht="45" x14ac:dyDescent="0.2">
      <c r="A937" s="146" t="s">
        <v>761</v>
      </c>
      <c r="B937" s="167" t="s">
        <v>762</v>
      </c>
      <c r="C937" s="168"/>
      <c r="D937" s="147">
        <v>498665</v>
      </c>
      <c r="E937" s="147">
        <v>562957.5</v>
      </c>
      <c r="F937" s="147">
        <v>521365.63</v>
      </c>
      <c r="G937" s="147">
        <v>92.61</v>
      </c>
    </row>
    <row r="938" spans="1:7" s="26" customFormat="1" ht="30" x14ac:dyDescent="0.2">
      <c r="A938" s="148" t="s">
        <v>348</v>
      </c>
      <c r="B938" s="169" t="s">
        <v>4</v>
      </c>
      <c r="C938" s="168"/>
      <c r="D938" s="149">
        <v>348665</v>
      </c>
      <c r="E938" s="149">
        <v>412957.5</v>
      </c>
      <c r="F938" s="149">
        <v>307073.13</v>
      </c>
      <c r="G938" s="149">
        <v>74.36</v>
      </c>
    </row>
    <row r="939" spans="1:7" s="26" customFormat="1" ht="15" x14ac:dyDescent="0.2">
      <c r="A939" s="150"/>
      <c r="B939" s="150" t="s">
        <v>307</v>
      </c>
      <c r="C939" s="151" t="s">
        <v>38</v>
      </c>
      <c r="D939" s="152">
        <v>348665</v>
      </c>
      <c r="E939" s="152">
        <v>412957.5</v>
      </c>
      <c r="F939" s="152">
        <v>307073.13</v>
      </c>
      <c r="G939" s="152">
        <v>74.36</v>
      </c>
    </row>
    <row r="940" spans="1:7" s="26" customFormat="1" ht="15" x14ac:dyDescent="0.2">
      <c r="A940" s="150"/>
      <c r="B940" s="150" t="s">
        <v>308</v>
      </c>
      <c r="C940" s="151" t="s">
        <v>46</v>
      </c>
      <c r="D940" s="152">
        <v>348665</v>
      </c>
      <c r="E940" s="152">
        <v>412957.5</v>
      </c>
      <c r="F940" s="152">
        <v>307073.13</v>
      </c>
      <c r="G940" s="152">
        <v>74.599999999999994</v>
      </c>
    </row>
    <row r="941" spans="1:7" s="26" customFormat="1" ht="15" x14ac:dyDescent="0.2">
      <c r="A941" s="150"/>
      <c r="B941" s="150" t="s">
        <v>377</v>
      </c>
      <c r="C941" s="151" t="s">
        <v>56</v>
      </c>
      <c r="D941" s="152">
        <v>348665</v>
      </c>
      <c r="E941" s="152">
        <v>412957.5</v>
      </c>
      <c r="F941" s="152">
        <v>307073.13</v>
      </c>
      <c r="G941" s="152">
        <v>74.36</v>
      </c>
    </row>
    <row r="942" spans="1:7" s="26" customFormat="1" ht="14.25" x14ac:dyDescent="0.2">
      <c r="A942" s="153"/>
      <c r="B942" s="153" t="s">
        <v>423</v>
      </c>
      <c r="C942" s="154" t="s">
        <v>60</v>
      </c>
      <c r="D942" s="155">
        <v>0</v>
      </c>
      <c r="E942" s="155">
        <v>0</v>
      </c>
      <c r="F942" s="155">
        <v>232573.13</v>
      </c>
      <c r="G942" s="155">
        <v>0</v>
      </c>
    </row>
    <row r="943" spans="1:7" s="26" customFormat="1" ht="14.25" x14ac:dyDescent="0.2">
      <c r="A943" s="153"/>
      <c r="B943" s="153" t="s">
        <v>379</v>
      </c>
      <c r="C943" s="154" t="s">
        <v>62</v>
      </c>
      <c r="D943" s="155">
        <v>0</v>
      </c>
      <c r="E943" s="155">
        <v>0</v>
      </c>
      <c r="F943" s="155">
        <v>74500</v>
      </c>
      <c r="G943" s="155">
        <v>0</v>
      </c>
    </row>
    <row r="944" spans="1:7" s="26" customFormat="1" ht="30" x14ac:dyDescent="0.2">
      <c r="A944" s="148" t="s">
        <v>591</v>
      </c>
      <c r="B944" s="169" t="s">
        <v>214</v>
      </c>
      <c r="C944" s="168"/>
      <c r="D944" s="149">
        <v>150000</v>
      </c>
      <c r="E944" s="149">
        <v>150000</v>
      </c>
      <c r="F944" s="149">
        <v>214292.5</v>
      </c>
      <c r="G944" s="149">
        <v>142.86166666666668</v>
      </c>
    </row>
    <row r="945" spans="1:7" s="26" customFormat="1" ht="15" x14ac:dyDescent="0.2">
      <c r="A945" s="150"/>
      <c r="B945" s="150" t="s">
        <v>307</v>
      </c>
      <c r="C945" s="151" t="s">
        <v>38</v>
      </c>
      <c r="D945" s="152">
        <v>150000</v>
      </c>
      <c r="E945" s="152">
        <v>150000</v>
      </c>
      <c r="F945" s="152">
        <v>214292.5</v>
      </c>
      <c r="G945" s="152">
        <v>142.86166666666668</v>
      </c>
    </row>
    <row r="946" spans="1:7" s="26" customFormat="1" ht="15" x14ac:dyDescent="0.2">
      <c r="A946" s="150"/>
      <c r="B946" s="150" t="s">
        <v>308</v>
      </c>
      <c r="C946" s="151" t="s">
        <v>46</v>
      </c>
      <c r="D946" s="152">
        <v>150000</v>
      </c>
      <c r="E946" s="152">
        <v>150000</v>
      </c>
      <c r="F946" s="152">
        <v>214292.5</v>
      </c>
      <c r="G946" s="152">
        <v>142.86166666666668</v>
      </c>
    </row>
    <row r="947" spans="1:7" s="26" customFormat="1" ht="15" x14ac:dyDescent="0.2">
      <c r="A947" s="150"/>
      <c r="B947" s="150" t="s">
        <v>377</v>
      </c>
      <c r="C947" s="151" t="s">
        <v>56</v>
      </c>
      <c r="D947" s="152">
        <v>150000</v>
      </c>
      <c r="E947" s="152">
        <v>150000</v>
      </c>
      <c r="F947" s="152">
        <v>214292.5</v>
      </c>
      <c r="G947" s="152">
        <v>142.86166666666668</v>
      </c>
    </row>
    <row r="948" spans="1:7" s="26" customFormat="1" ht="14.25" x14ac:dyDescent="0.2">
      <c r="A948" s="153"/>
      <c r="B948" s="153" t="s">
        <v>398</v>
      </c>
      <c r="C948" s="154" t="s">
        <v>58</v>
      </c>
      <c r="D948" s="155">
        <v>0</v>
      </c>
      <c r="E948" s="155">
        <v>0</v>
      </c>
      <c r="F948" s="155">
        <v>214292.5</v>
      </c>
      <c r="G948" s="155">
        <v>0</v>
      </c>
    </row>
    <row r="949" spans="1:7" s="26" customFormat="1" ht="45" x14ac:dyDescent="0.2">
      <c r="A949" s="146" t="s">
        <v>763</v>
      </c>
      <c r="B949" s="167" t="s">
        <v>764</v>
      </c>
      <c r="C949" s="168"/>
      <c r="D949" s="147">
        <v>165000</v>
      </c>
      <c r="E949" s="147">
        <v>165000</v>
      </c>
      <c r="F949" s="147">
        <v>101040.68</v>
      </c>
      <c r="G949" s="147">
        <v>61.236775757575757</v>
      </c>
    </row>
    <row r="950" spans="1:7" s="26" customFormat="1" ht="30" x14ac:dyDescent="0.2">
      <c r="A950" s="148" t="s">
        <v>348</v>
      </c>
      <c r="B950" s="169" t="s">
        <v>4</v>
      </c>
      <c r="C950" s="168"/>
      <c r="D950" s="149">
        <v>165000</v>
      </c>
      <c r="E950" s="149">
        <v>165000</v>
      </c>
      <c r="F950" s="149">
        <v>101040.68</v>
      </c>
      <c r="G950" s="149">
        <v>61.236775757575757</v>
      </c>
    </row>
    <row r="951" spans="1:7" s="26" customFormat="1" ht="15" x14ac:dyDescent="0.2">
      <c r="A951" s="150"/>
      <c r="B951" s="150" t="s">
        <v>307</v>
      </c>
      <c r="C951" s="151" t="s">
        <v>38</v>
      </c>
      <c r="D951" s="152">
        <v>165000</v>
      </c>
      <c r="E951" s="152">
        <v>165000</v>
      </c>
      <c r="F951" s="152">
        <v>101040.68</v>
      </c>
      <c r="G951" s="152">
        <v>61.236775757575757</v>
      </c>
    </row>
    <row r="952" spans="1:7" s="26" customFormat="1" ht="15" x14ac:dyDescent="0.2">
      <c r="A952" s="150"/>
      <c r="B952" s="150" t="s">
        <v>308</v>
      </c>
      <c r="C952" s="151" t="s">
        <v>46</v>
      </c>
      <c r="D952" s="152">
        <v>165000</v>
      </c>
      <c r="E952" s="152">
        <v>165000</v>
      </c>
      <c r="F952" s="152">
        <v>101040.68</v>
      </c>
      <c r="G952" s="152">
        <v>61.236775757575757</v>
      </c>
    </row>
    <row r="953" spans="1:7" s="26" customFormat="1" ht="15" x14ac:dyDescent="0.2">
      <c r="A953" s="150"/>
      <c r="B953" s="150" t="s">
        <v>377</v>
      </c>
      <c r="C953" s="151" t="s">
        <v>56</v>
      </c>
      <c r="D953" s="152">
        <v>165000</v>
      </c>
      <c r="E953" s="152">
        <v>165000</v>
      </c>
      <c r="F953" s="152">
        <v>101040.68</v>
      </c>
      <c r="G953" s="152">
        <v>61.236775757575757</v>
      </c>
    </row>
    <row r="954" spans="1:7" s="26" customFormat="1" ht="14.25" x14ac:dyDescent="0.2">
      <c r="A954" s="153"/>
      <c r="B954" s="153" t="s">
        <v>423</v>
      </c>
      <c r="C954" s="154" t="s">
        <v>60</v>
      </c>
      <c r="D954" s="155">
        <v>0</v>
      </c>
      <c r="E954" s="155">
        <v>0</v>
      </c>
      <c r="F954" s="155">
        <v>101040.68</v>
      </c>
      <c r="G954" s="155">
        <v>0</v>
      </c>
    </row>
    <row r="955" spans="1:7" s="26" customFormat="1" ht="45" x14ac:dyDescent="0.2">
      <c r="A955" s="146" t="s">
        <v>765</v>
      </c>
      <c r="B955" s="167" t="s">
        <v>766</v>
      </c>
      <c r="C955" s="168"/>
      <c r="D955" s="147">
        <v>95500</v>
      </c>
      <c r="E955" s="147">
        <v>95500</v>
      </c>
      <c r="F955" s="147">
        <v>79724.28</v>
      </c>
      <c r="G955" s="147">
        <v>83.480921465968592</v>
      </c>
    </row>
    <row r="956" spans="1:7" s="26" customFormat="1" ht="30" x14ac:dyDescent="0.2">
      <c r="A956" s="148" t="s">
        <v>348</v>
      </c>
      <c r="B956" s="169" t="s">
        <v>4</v>
      </c>
      <c r="C956" s="168"/>
      <c r="D956" s="149">
        <v>95500</v>
      </c>
      <c r="E956" s="149">
        <v>95500</v>
      </c>
      <c r="F956" s="149">
        <v>79724.28</v>
      </c>
      <c r="G956" s="149">
        <v>83.480921465968592</v>
      </c>
    </row>
    <row r="957" spans="1:7" s="26" customFormat="1" ht="15" x14ac:dyDescent="0.2">
      <c r="A957" s="150"/>
      <c r="B957" s="150" t="s">
        <v>307</v>
      </c>
      <c r="C957" s="151" t="s">
        <v>38</v>
      </c>
      <c r="D957" s="152">
        <v>95500</v>
      </c>
      <c r="E957" s="152">
        <v>95500</v>
      </c>
      <c r="F957" s="152">
        <v>79724.28</v>
      </c>
      <c r="G957" s="152">
        <v>83.480921465968592</v>
      </c>
    </row>
    <row r="958" spans="1:7" s="26" customFormat="1" ht="15" x14ac:dyDescent="0.2">
      <c r="A958" s="150"/>
      <c r="B958" s="150" t="s">
        <v>308</v>
      </c>
      <c r="C958" s="151" t="s">
        <v>46</v>
      </c>
      <c r="D958" s="152">
        <v>95500</v>
      </c>
      <c r="E958" s="152">
        <v>95500</v>
      </c>
      <c r="F958" s="152">
        <v>79724.28</v>
      </c>
      <c r="G958" s="152">
        <v>83.480921465968592</v>
      </c>
    </row>
    <row r="959" spans="1:7" s="26" customFormat="1" ht="15" x14ac:dyDescent="0.2">
      <c r="A959" s="150"/>
      <c r="B959" s="150" t="s">
        <v>377</v>
      </c>
      <c r="C959" s="151" t="s">
        <v>56</v>
      </c>
      <c r="D959" s="152">
        <v>95500</v>
      </c>
      <c r="E959" s="152">
        <v>95500</v>
      </c>
      <c r="F959" s="152">
        <v>79724.28</v>
      </c>
      <c r="G959" s="152">
        <v>83.480921465968592</v>
      </c>
    </row>
    <row r="960" spans="1:7" s="26" customFormat="1" ht="14.25" x14ac:dyDescent="0.2">
      <c r="A960" s="153"/>
      <c r="B960" s="153" t="s">
        <v>423</v>
      </c>
      <c r="C960" s="154" t="s">
        <v>60</v>
      </c>
      <c r="D960" s="155">
        <v>0</v>
      </c>
      <c r="E960" s="155">
        <v>0</v>
      </c>
      <c r="F960" s="155">
        <v>79724.28</v>
      </c>
      <c r="G960" s="155">
        <v>0</v>
      </c>
    </row>
    <row r="961" spans="1:7" s="26" customFormat="1" ht="30" x14ac:dyDescent="0.2">
      <c r="A961" s="142" t="s">
        <v>607</v>
      </c>
      <c r="B961" s="171" t="s">
        <v>608</v>
      </c>
      <c r="C961" s="168"/>
      <c r="D961" s="143">
        <v>13291000</v>
      </c>
      <c r="E961" s="143">
        <v>13291000</v>
      </c>
      <c r="F961" s="143">
        <v>10740907.199999999</v>
      </c>
      <c r="G961" s="143">
        <v>80.813386502144311</v>
      </c>
    </row>
    <row r="962" spans="1:7" s="26" customFormat="1" ht="30" x14ac:dyDescent="0.2">
      <c r="A962" s="144" t="s">
        <v>609</v>
      </c>
      <c r="B962" s="172" t="s">
        <v>767</v>
      </c>
      <c r="C962" s="168"/>
      <c r="D962" s="145">
        <v>13291000</v>
      </c>
      <c r="E962" s="145">
        <v>13291000</v>
      </c>
      <c r="F962" s="145">
        <v>10740907.199999999</v>
      </c>
      <c r="G962" s="145">
        <v>80.813386502144311</v>
      </c>
    </row>
    <row r="963" spans="1:7" s="26" customFormat="1" ht="45" x14ac:dyDescent="0.2">
      <c r="A963" s="146" t="s">
        <v>610</v>
      </c>
      <c r="B963" s="167" t="s">
        <v>611</v>
      </c>
      <c r="C963" s="168"/>
      <c r="D963" s="147">
        <v>300000</v>
      </c>
      <c r="E963" s="147">
        <v>300000</v>
      </c>
      <c r="F963" s="147">
        <v>296047.25</v>
      </c>
      <c r="G963" s="147">
        <v>98.682416666666668</v>
      </c>
    </row>
    <row r="964" spans="1:7" s="26" customFormat="1" ht="30" x14ac:dyDescent="0.2">
      <c r="A964" s="148" t="s">
        <v>348</v>
      </c>
      <c r="B964" s="169" t="s">
        <v>4</v>
      </c>
      <c r="C964" s="168"/>
      <c r="D964" s="149">
        <v>224974.99</v>
      </c>
      <c r="E964" s="149">
        <v>224974.99</v>
      </c>
      <c r="F964" s="149">
        <v>224974.99</v>
      </c>
      <c r="G964" s="149">
        <v>100</v>
      </c>
    </row>
    <row r="965" spans="1:7" s="26" customFormat="1" ht="15" x14ac:dyDescent="0.2">
      <c r="A965" s="150"/>
      <c r="B965" s="150" t="s">
        <v>404</v>
      </c>
      <c r="C965" s="151" t="s">
        <v>97</v>
      </c>
      <c r="D965" s="152">
        <v>224974.99</v>
      </c>
      <c r="E965" s="152">
        <v>224974.99</v>
      </c>
      <c r="F965" s="152">
        <v>224974.99</v>
      </c>
      <c r="G965" s="152">
        <v>100</v>
      </c>
    </row>
    <row r="966" spans="1:7" s="26" customFormat="1" ht="30" x14ac:dyDescent="0.2">
      <c r="A966" s="150"/>
      <c r="B966" s="150" t="s">
        <v>405</v>
      </c>
      <c r="C966" s="151" t="s">
        <v>101</v>
      </c>
      <c r="D966" s="152">
        <v>224974.99</v>
      </c>
      <c r="E966" s="152">
        <v>224974.99</v>
      </c>
      <c r="F966" s="152">
        <v>224974.99</v>
      </c>
      <c r="G966" s="152">
        <v>100</v>
      </c>
    </row>
    <row r="967" spans="1:7" s="26" customFormat="1" ht="15" x14ac:dyDescent="0.2">
      <c r="A967" s="150"/>
      <c r="B967" s="150" t="s">
        <v>477</v>
      </c>
      <c r="C967" s="151" t="s">
        <v>102</v>
      </c>
      <c r="D967" s="152">
        <v>0</v>
      </c>
      <c r="E967" s="152">
        <v>0</v>
      </c>
      <c r="F967" s="152">
        <v>0</v>
      </c>
      <c r="G967" s="152">
        <v>0</v>
      </c>
    </row>
    <row r="968" spans="1:7" s="26" customFormat="1" ht="14.25" x14ac:dyDescent="0.2">
      <c r="A968" s="153"/>
      <c r="B968" s="153" t="s">
        <v>478</v>
      </c>
      <c r="C968" s="154" t="s">
        <v>104</v>
      </c>
      <c r="D968" s="155">
        <v>0</v>
      </c>
      <c r="E968" s="155">
        <v>0</v>
      </c>
      <c r="F968" s="155">
        <v>0</v>
      </c>
      <c r="G968" s="155">
        <v>0</v>
      </c>
    </row>
    <row r="969" spans="1:7" s="26" customFormat="1" ht="15" x14ac:dyDescent="0.2">
      <c r="A969" s="150"/>
      <c r="B969" s="150" t="s">
        <v>406</v>
      </c>
      <c r="C969" s="151" t="s">
        <v>105</v>
      </c>
      <c r="D969" s="152">
        <v>224974.99</v>
      </c>
      <c r="E969" s="152">
        <v>224974.99</v>
      </c>
      <c r="F969" s="152">
        <v>224974.99</v>
      </c>
      <c r="G969" s="152">
        <v>100</v>
      </c>
    </row>
    <row r="970" spans="1:7" s="26" customFormat="1" ht="14.25" x14ac:dyDescent="0.2">
      <c r="A970" s="153"/>
      <c r="B970" s="153" t="s">
        <v>407</v>
      </c>
      <c r="C970" s="154" t="s">
        <v>149</v>
      </c>
      <c r="D970" s="155">
        <v>0</v>
      </c>
      <c r="E970" s="155">
        <v>0</v>
      </c>
      <c r="F970" s="155">
        <v>224974.99</v>
      </c>
      <c r="G970" s="155">
        <v>0</v>
      </c>
    </row>
    <row r="971" spans="1:7" s="26" customFormat="1" ht="15" x14ac:dyDescent="0.2">
      <c r="A971" s="150"/>
      <c r="B971" s="150" t="s">
        <v>612</v>
      </c>
      <c r="C971" s="151" t="s">
        <v>109</v>
      </c>
      <c r="D971" s="152">
        <v>0</v>
      </c>
      <c r="E971" s="152">
        <v>0</v>
      </c>
      <c r="F971" s="152">
        <v>0</v>
      </c>
      <c r="G971" s="152">
        <v>0</v>
      </c>
    </row>
    <row r="972" spans="1:7" s="26" customFormat="1" ht="14.25" x14ac:dyDescent="0.2">
      <c r="A972" s="153"/>
      <c r="B972" s="153" t="s">
        <v>613</v>
      </c>
      <c r="C972" s="154" t="s">
        <v>327</v>
      </c>
      <c r="D972" s="155">
        <v>0</v>
      </c>
      <c r="E972" s="155">
        <v>0</v>
      </c>
      <c r="F972" s="155">
        <v>0</v>
      </c>
      <c r="G972" s="155">
        <v>0</v>
      </c>
    </row>
    <row r="973" spans="1:7" s="26" customFormat="1" ht="30" x14ac:dyDescent="0.2">
      <c r="A973" s="148" t="s">
        <v>614</v>
      </c>
      <c r="B973" s="169" t="s">
        <v>615</v>
      </c>
      <c r="C973" s="168"/>
      <c r="D973" s="149">
        <v>50025.01</v>
      </c>
      <c r="E973" s="149">
        <v>50025.01</v>
      </c>
      <c r="F973" s="149">
        <v>46072.26</v>
      </c>
      <c r="G973" s="149">
        <v>92.098452354132462</v>
      </c>
    </row>
    <row r="974" spans="1:7" s="26" customFormat="1" ht="15" x14ac:dyDescent="0.2">
      <c r="A974" s="150"/>
      <c r="B974" s="150" t="s">
        <v>404</v>
      </c>
      <c r="C974" s="151" t="s">
        <v>97</v>
      </c>
      <c r="D974" s="152">
        <v>50025.01</v>
      </c>
      <c r="E974" s="152">
        <v>50025.01</v>
      </c>
      <c r="F974" s="152">
        <v>46072.26</v>
      </c>
      <c r="G974" s="152">
        <v>92.098452354132462</v>
      </c>
    </row>
    <row r="975" spans="1:7" s="26" customFormat="1" ht="30" x14ac:dyDescent="0.2">
      <c r="A975" s="150"/>
      <c r="B975" s="150" t="s">
        <v>405</v>
      </c>
      <c r="C975" s="151" t="s">
        <v>101</v>
      </c>
      <c r="D975" s="152">
        <v>50025.01</v>
      </c>
      <c r="E975" s="152">
        <v>50025.01</v>
      </c>
      <c r="F975" s="152">
        <v>46072.26</v>
      </c>
      <c r="G975" s="152">
        <v>92.098452354132462</v>
      </c>
    </row>
    <row r="976" spans="1:7" s="26" customFormat="1" ht="15" x14ac:dyDescent="0.2">
      <c r="A976" s="150"/>
      <c r="B976" s="150" t="s">
        <v>477</v>
      </c>
      <c r="C976" s="151" t="s">
        <v>102</v>
      </c>
      <c r="D976" s="152">
        <v>25000</v>
      </c>
      <c r="E976" s="152">
        <v>25000</v>
      </c>
      <c r="F976" s="152">
        <v>22500</v>
      </c>
      <c r="G976" s="152">
        <v>90</v>
      </c>
    </row>
    <row r="977" spans="1:7" s="26" customFormat="1" ht="14.25" x14ac:dyDescent="0.2">
      <c r="A977" s="153"/>
      <c r="B977" s="153" t="s">
        <v>478</v>
      </c>
      <c r="C977" s="154" t="s">
        <v>104</v>
      </c>
      <c r="D977" s="155">
        <v>0</v>
      </c>
      <c r="E977" s="155">
        <v>0</v>
      </c>
      <c r="F977" s="155">
        <v>22500</v>
      </c>
      <c r="G977" s="155">
        <v>0</v>
      </c>
    </row>
    <row r="978" spans="1:7" s="26" customFormat="1" ht="15" x14ac:dyDescent="0.2">
      <c r="A978" s="150"/>
      <c r="B978" s="150" t="s">
        <v>406</v>
      </c>
      <c r="C978" s="151" t="s">
        <v>105</v>
      </c>
      <c r="D978" s="152">
        <v>25025.01</v>
      </c>
      <c r="E978" s="152">
        <v>25025.01</v>
      </c>
      <c r="F978" s="152">
        <v>23572.26</v>
      </c>
      <c r="G978" s="152">
        <v>94.194807514562427</v>
      </c>
    </row>
    <row r="979" spans="1:7" s="26" customFormat="1" ht="14.25" x14ac:dyDescent="0.2">
      <c r="A979" s="153"/>
      <c r="B979" s="153" t="s">
        <v>407</v>
      </c>
      <c r="C979" s="154" t="s">
        <v>149</v>
      </c>
      <c r="D979" s="155">
        <v>0</v>
      </c>
      <c r="E979" s="155">
        <v>0</v>
      </c>
      <c r="F979" s="155">
        <v>23572.26</v>
      </c>
      <c r="G979" s="155">
        <v>0</v>
      </c>
    </row>
    <row r="980" spans="1:7" s="26" customFormat="1" ht="30" x14ac:dyDescent="0.2">
      <c r="A980" s="148" t="s">
        <v>616</v>
      </c>
      <c r="B980" s="169" t="s">
        <v>212</v>
      </c>
      <c r="C980" s="168"/>
      <c r="D980" s="149">
        <v>25000</v>
      </c>
      <c r="E980" s="149">
        <v>25000</v>
      </c>
      <c r="F980" s="149">
        <v>25000</v>
      </c>
      <c r="G980" s="149">
        <v>100</v>
      </c>
    </row>
    <row r="981" spans="1:7" s="26" customFormat="1" ht="15" x14ac:dyDescent="0.2">
      <c r="A981" s="150"/>
      <c r="B981" s="150" t="s">
        <v>404</v>
      </c>
      <c r="C981" s="151" t="s">
        <v>97</v>
      </c>
      <c r="D981" s="152">
        <v>25000</v>
      </c>
      <c r="E981" s="152">
        <v>25000</v>
      </c>
      <c r="F981" s="152">
        <v>25000</v>
      </c>
      <c r="G981" s="152">
        <v>100</v>
      </c>
    </row>
    <row r="982" spans="1:7" s="26" customFormat="1" ht="30" x14ac:dyDescent="0.2">
      <c r="A982" s="150"/>
      <c r="B982" s="150" t="s">
        <v>405</v>
      </c>
      <c r="C982" s="151" t="s">
        <v>101</v>
      </c>
      <c r="D982" s="152">
        <v>25000</v>
      </c>
      <c r="E982" s="152">
        <v>25000</v>
      </c>
      <c r="F982" s="152">
        <v>25000</v>
      </c>
      <c r="G982" s="152">
        <v>100</v>
      </c>
    </row>
    <row r="983" spans="1:7" s="26" customFormat="1" ht="15" x14ac:dyDescent="0.2">
      <c r="A983" s="150"/>
      <c r="B983" s="150" t="s">
        <v>477</v>
      </c>
      <c r="C983" s="151" t="s">
        <v>102</v>
      </c>
      <c r="D983" s="152">
        <v>25000</v>
      </c>
      <c r="E983" s="152">
        <v>25000</v>
      </c>
      <c r="F983" s="152">
        <v>25000</v>
      </c>
      <c r="G983" s="152">
        <v>100</v>
      </c>
    </row>
    <row r="984" spans="1:7" s="26" customFormat="1" ht="14.25" x14ac:dyDescent="0.2">
      <c r="A984" s="153"/>
      <c r="B984" s="153" t="s">
        <v>478</v>
      </c>
      <c r="C984" s="154" t="s">
        <v>104</v>
      </c>
      <c r="D984" s="155">
        <v>0</v>
      </c>
      <c r="E984" s="155">
        <v>0</v>
      </c>
      <c r="F984" s="155">
        <v>25000</v>
      </c>
      <c r="G984" s="155">
        <v>0</v>
      </c>
    </row>
    <row r="985" spans="1:7" s="26" customFormat="1" ht="45" x14ac:dyDescent="0.2">
      <c r="A985" s="146" t="s">
        <v>617</v>
      </c>
      <c r="B985" s="167" t="s">
        <v>618</v>
      </c>
      <c r="C985" s="168"/>
      <c r="D985" s="147">
        <v>8933000</v>
      </c>
      <c r="E985" s="147">
        <v>8933000</v>
      </c>
      <c r="F985" s="147">
        <v>7256442.5899999999</v>
      </c>
      <c r="G985" s="147">
        <v>81.23186600246278</v>
      </c>
    </row>
    <row r="986" spans="1:7" s="26" customFormat="1" ht="30" x14ac:dyDescent="0.2">
      <c r="A986" s="148" t="s">
        <v>348</v>
      </c>
      <c r="B986" s="169" t="s">
        <v>4</v>
      </c>
      <c r="C986" s="168"/>
      <c r="D986" s="149">
        <v>4330381.34</v>
      </c>
      <c r="E986" s="149">
        <v>4330381.34</v>
      </c>
      <c r="F986" s="149">
        <v>2728466.55</v>
      </c>
      <c r="G986" s="149">
        <v>63.007535267090354</v>
      </c>
    </row>
    <row r="987" spans="1:7" s="26" customFormat="1" ht="15" x14ac:dyDescent="0.2">
      <c r="A987" s="150"/>
      <c r="B987" s="150" t="s">
        <v>307</v>
      </c>
      <c r="C987" s="151" t="s">
        <v>38</v>
      </c>
      <c r="D987" s="152">
        <v>394734.7</v>
      </c>
      <c r="E987" s="152">
        <v>394734.7</v>
      </c>
      <c r="F987" s="152">
        <v>380233.51</v>
      </c>
      <c r="G987" s="152">
        <v>96.326345264300301</v>
      </c>
    </row>
    <row r="988" spans="1:7" s="26" customFormat="1" ht="15" x14ac:dyDescent="0.2">
      <c r="A988" s="150"/>
      <c r="B988" s="150" t="s">
        <v>308</v>
      </c>
      <c r="C988" s="151" t="s">
        <v>46</v>
      </c>
      <c r="D988" s="152">
        <v>90000</v>
      </c>
      <c r="E988" s="152">
        <v>90000</v>
      </c>
      <c r="F988" s="152">
        <v>75775</v>
      </c>
      <c r="G988" s="152">
        <v>84.194444444444443</v>
      </c>
    </row>
    <row r="989" spans="1:7" s="26" customFormat="1" ht="15" x14ac:dyDescent="0.2">
      <c r="A989" s="150"/>
      <c r="B989" s="150" t="s">
        <v>377</v>
      </c>
      <c r="C989" s="151" t="s">
        <v>56</v>
      </c>
      <c r="D989" s="152">
        <v>90000</v>
      </c>
      <c r="E989" s="152">
        <v>90000</v>
      </c>
      <c r="F989" s="152">
        <v>75775</v>
      </c>
      <c r="G989" s="152">
        <v>84.194444444444443</v>
      </c>
    </row>
    <row r="990" spans="1:7" s="26" customFormat="1" ht="14.25" x14ac:dyDescent="0.2">
      <c r="A990" s="153"/>
      <c r="B990" s="153" t="s">
        <v>379</v>
      </c>
      <c r="C990" s="154" t="s">
        <v>62</v>
      </c>
      <c r="D990" s="155">
        <v>0</v>
      </c>
      <c r="E990" s="155">
        <v>0</v>
      </c>
      <c r="F990" s="155">
        <v>75775</v>
      </c>
      <c r="G990" s="155">
        <v>0</v>
      </c>
    </row>
    <row r="991" spans="1:7" s="26" customFormat="1" ht="15" x14ac:dyDescent="0.2">
      <c r="A991" s="150"/>
      <c r="B991" s="150" t="s">
        <v>313</v>
      </c>
      <c r="C991" s="151" t="s">
        <v>87</v>
      </c>
      <c r="D991" s="152">
        <v>304734.7</v>
      </c>
      <c r="E991" s="152">
        <v>304734.7</v>
      </c>
      <c r="F991" s="152">
        <v>304458.51</v>
      </c>
      <c r="G991" s="152">
        <v>99.909367065844492</v>
      </c>
    </row>
    <row r="992" spans="1:7" s="26" customFormat="1" ht="15" x14ac:dyDescent="0.2">
      <c r="A992" s="150"/>
      <c r="B992" s="150" t="s">
        <v>619</v>
      </c>
      <c r="C992" s="151" t="s">
        <v>96</v>
      </c>
      <c r="D992" s="152">
        <v>304734.7</v>
      </c>
      <c r="E992" s="152">
        <v>304734.7</v>
      </c>
      <c r="F992" s="152">
        <v>304458.51</v>
      </c>
      <c r="G992" s="152">
        <v>99.909367065844492</v>
      </c>
    </row>
    <row r="993" spans="1:7" s="26" customFormat="1" ht="28.5" x14ac:dyDescent="0.2">
      <c r="A993" s="153"/>
      <c r="B993" s="153" t="s">
        <v>620</v>
      </c>
      <c r="C993" s="154" t="s">
        <v>621</v>
      </c>
      <c r="D993" s="155">
        <v>0</v>
      </c>
      <c r="E993" s="155">
        <v>0</v>
      </c>
      <c r="F993" s="155">
        <v>304458.51</v>
      </c>
      <c r="G993" s="155">
        <v>0</v>
      </c>
    </row>
    <row r="994" spans="1:7" s="26" customFormat="1" ht="15" x14ac:dyDescent="0.2">
      <c r="A994" s="150"/>
      <c r="B994" s="150" t="s">
        <v>404</v>
      </c>
      <c r="C994" s="151" t="s">
        <v>97</v>
      </c>
      <c r="D994" s="152">
        <v>3935646.64</v>
      </c>
      <c r="E994" s="152">
        <v>3935646.64</v>
      </c>
      <c r="F994" s="152">
        <v>2348233.04</v>
      </c>
      <c r="G994" s="152">
        <v>59.665748853916419</v>
      </c>
    </row>
    <row r="995" spans="1:7" s="26" customFormat="1" ht="30" x14ac:dyDescent="0.2">
      <c r="A995" s="150"/>
      <c r="B995" s="150" t="s">
        <v>474</v>
      </c>
      <c r="C995" s="151" t="s">
        <v>127</v>
      </c>
      <c r="D995" s="152">
        <v>370000</v>
      </c>
      <c r="E995" s="152">
        <v>370000</v>
      </c>
      <c r="F995" s="152">
        <v>215419.07</v>
      </c>
      <c r="G995" s="152">
        <v>58.22137027027027</v>
      </c>
    </row>
    <row r="996" spans="1:7" s="26" customFormat="1" ht="15" x14ac:dyDescent="0.2">
      <c r="A996" s="150"/>
      <c r="B996" s="150" t="s">
        <v>475</v>
      </c>
      <c r="C996" s="151" t="s">
        <v>98</v>
      </c>
      <c r="D996" s="152">
        <v>370000</v>
      </c>
      <c r="E996" s="152">
        <v>370000</v>
      </c>
      <c r="F996" s="152">
        <v>215419.07</v>
      </c>
      <c r="G996" s="152">
        <v>58.22137027027027</v>
      </c>
    </row>
    <row r="997" spans="1:7" s="26" customFormat="1" ht="14.25" x14ac:dyDescent="0.2">
      <c r="A997" s="153"/>
      <c r="B997" s="153" t="s">
        <v>476</v>
      </c>
      <c r="C997" s="154" t="s">
        <v>34</v>
      </c>
      <c r="D997" s="155">
        <v>0</v>
      </c>
      <c r="E997" s="155">
        <v>0</v>
      </c>
      <c r="F997" s="155">
        <v>215419.07</v>
      </c>
      <c r="G997" s="155">
        <v>0</v>
      </c>
    </row>
    <row r="998" spans="1:7" s="26" customFormat="1" ht="30" x14ac:dyDescent="0.2">
      <c r="A998" s="150"/>
      <c r="B998" s="150" t="s">
        <v>405</v>
      </c>
      <c r="C998" s="151" t="s">
        <v>101</v>
      </c>
      <c r="D998" s="152">
        <v>740646.64</v>
      </c>
      <c r="E998" s="152">
        <v>740646.64</v>
      </c>
      <c r="F998" s="152">
        <v>1010306.01</v>
      </c>
      <c r="G998" s="152">
        <v>136.40864015801111</v>
      </c>
    </row>
    <row r="999" spans="1:7" s="26" customFormat="1" ht="15" x14ac:dyDescent="0.2">
      <c r="A999" s="150"/>
      <c r="B999" s="150" t="s">
        <v>477</v>
      </c>
      <c r="C999" s="151" t="s">
        <v>102</v>
      </c>
      <c r="D999" s="152">
        <v>623646.64</v>
      </c>
      <c r="E999" s="152">
        <v>623646.64</v>
      </c>
      <c r="F999" s="152">
        <v>893397.26</v>
      </c>
      <c r="G999" s="152">
        <v>143.25375985349652</v>
      </c>
    </row>
    <row r="1000" spans="1:7" s="26" customFormat="1" ht="14.25" x14ac:dyDescent="0.2">
      <c r="A1000" s="153"/>
      <c r="B1000" s="153" t="s">
        <v>622</v>
      </c>
      <c r="C1000" s="154" t="s">
        <v>623</v>
      </c>
      <c r="D1000" s="155">
        <v>0</v>
      </c>
      <c r="E1000" s="155">
        <v>0</v>
      </c>
      <c r="F1000" s="155">
        <v>893397.26</v>
      </c>
      <c r="G1000" s="155">
        <v>0</v>
      </c>
    </row>
    <row r="1001" spans="1:7" s="26" customFormat="1" ht="15" x14ac:dyDescent="0.2">
      <c r="A1001" s="150"/>
      <c r="B1001" s="150" t="s">
        <v>406</v>
      </c>
      <c r="C1001" s="151" t="s">
        <v>105</v>
      </c>
      <c r="D1001" s="152">
        <v>117000</v>
      </c>
      <c r="E1001" s="152">
        <v>117000</v>
      </c>
      <c r="F1001" s="152">
        <v>116908.75</v>
      </c>
      <c r="G1001" s="152">
        <v>99.922008547008545</v>
      </c>
    </row>
    <row r="1002" spans="1:7" s="26" customFormat="1" ht="14.25" x14ac:dyDescent="0.2">
      <c r="A1002" s="153"/>
      <c r="B1002" s="153" t="s">
        <v>407</v>
      </c>
      <c r="C1002" s="154" t="s">
        <v>149</v>
      </c>
      <c r="D1002" s="155">
        <v>0</v>
      </c>
      <c r="E1002" s="155">
        <v>0</v>
      </c>
      <c r="F1002" s="155">
        <v>116908.75</v>
      </c>
      <c r="G1002" s="155">
        <v>0</v>
      </c>
    </row>
    <row r="1003" spans="1:7" s="26" customFormat="1" ht="30" x14ac:dyDescent="0.2">
      <c r="A1003" s="150"/>
      <c r="B1003" s="150" t="s">
        <v>446</v>
      </c>
      <c r="C1003" s="151" t="s">
        <v>156</v>
      </c>
      <c r="D1003" s="152">
        <v>2825000</v>
      </c>
      <c r="E1003" s="152">
        <v>2825000</v>
      </c>
      <c r="F1003" s="152">
        <v>1122507.96</v>
      </c>
      <c r="G1003" s="152">
        <v>39.73479504424779</v>
      </c>
    </row>
    <row r="1004" spans="1:7" s="26" customFormat="1" ht="15" x14ac:dyDescent="0.2">
      <c r="A1004" s="150"/>
      <c r="B1004" s="150" t="s">
        <v>447</v>
      </c>
      <c r="C1004" s="151" t="s">
        <v>157</v>
      </c>
      <c r="D1004" s="152">
        <v>2825000</v>
      </c>
      <c r="E1004" s="152">
        <v>2825000</v>
      </c>
      <c r="F1004" s="152">
        <v>1122507.96</v>
      </c>
      <c r="G1004" s="152">
        <v>39.73479504424779</v>
      </c>
    </row>
    <row r="1005" spans="1:7" s="26" customFormat="1" ht="14.25" x14ac:dyDescent="0.2">
      <c r="A1005" s="153"/>
      <c r="B1005" s="153" t="s">
        <v>448</v>
      </c>
      <c r="C1005" s="154" t="s">
        <v>157</v>
      </c>
      <c r="D1005" s="155">
        <v>0</v>
      </c>
      <c r="E1005" s="155">
        <v>0</v>
      </c>
      <c r="F1005" s="155">
        <v>1122507.96</v>
      </c>
      <c r="G1005" s="155">
        <v>0</v>
      </c>
    </row>
    <row r="1006" spans="1:7" s="26" customFormat="1" ht="30" x14ac:dyDescent="0.2">
      <c r="A1006" s="148" t="s">
        <v>616</v>
      </c>
      <c r="B1006" s="169" t="s">
        <v>212</v>
      </c>
      <c r="C1006" s="168"/>
      <c r="D1006" s="149">
        <v>347000</v>
      </c>
      <c r="E1006" s="149">
        <v>347000</v>
      </c>
      <c r="F1006" s="149">
        <v>274556.15000000002</v>
      </c>
      <c r="G1006" s="149">
        <v>79.122809798270893</v>
      </c>
    </row>
    <row r="1007" spans="1:7" s="26" customFormat="1" ht="15" x14ac:dyDescent="0.2">
      <c r="A1007" s="150"/>
      <c r="B1007" s="150" t="s">
        <v>404</v>
      </c>
      <c r="C1007" s="151" t="s">
        <v>97</v>
      </c>
      <c r="D1007" s="152">
        <v>347000</v>
      </c>
      <c r="E1007" s="152">
        <v>347000</v>
      </c>
      <c r="F1007" s="152">
        <v>274556.15000000002</v>
      </c>
      <c r="G1007" s="152">
        <v>79.122809798270893</v>
      </c>
    </row>
    <row r="1008" spans="1:7" s="26" customFormat="1" ht="30" x14ac:dyDescent="0.2">
      <c r="A1008" s="150"/>
      <c r="B1008" s="150" t="s">
        <v>474</v>
      </c>
      <c r="C1008" s="151" t="s">
        <v>127</v>
      </c>
      <c r="D1008" s="152">
        <v>25000</v>
      </c>
      <c r="E1008" s="152">
        <v>25000</v>
      </c>
      <c r="F1008" s="152">
        <v>0</v>
      </c>
      <c r="G1008" s="152">
        <v>0</v>
      </c>
    </row>
    <row r="1009" spans="1:7" s="26" customFormat="1" ht="15" x14ac:dyDescent="0.2">
      <c r="A1009" s="150"/>
      <c r="B1009" s="150" t="s">
        <v>475</v>
      </c>
      <c r="C1009" s="151" t="s">
        <v>98</v>
      </c>
      <c r="D1009" s="152">
        <v>25000</v>
      </c>
      <c r="E1009" s="152">
        <v>25000</v>
      </c>
      <c r="F1009" s="152">
        <v>0</v>
      </c>
      <c r="G1009" s="152">
        <v>0</v>
      </c>
    </row>
    <row r="1010" spans="1:7" s="26" customFormat="1" ht="14.25" x14ac:dyDescent="0.2">
      <c r="A1010" s="153"/>
      <c r="B1010" s="153" t="s">
        <v>476</v>
      </c>
      <c r="C1010" s="154" t="s">
        <v>34</v>
      </c>
      <c r="D1010" s="155">
        <v>0</v>
      </c>
      <c r="E1010" s="155">
        <v>0</v>
      </c>
      <c r="F1010" s="155">
        <v>0</v>
      </c>
      <c r="G1010" s="155">
        <v>0</v>
      </c>
    </row>
    <row r="1011" spans="1:7" s="26" customFormat="1" ht="30" x14ac:dyDescent="0.2">
      <c r="A1011" s="150"/>
      <c r="B1011" s="150" t="s">
        <v>405</v>
      </c>
      <c r="C1011" s="151" t="s">
        <v>101</v>
      </c>
      <c r="D1011" s="152">
        <v>205000</v>
      </c>
      <c r="E1011" s="152">
        <v>205000</v>
      </c>
      <c r="F1011" s="152">
        <v>196887.89</v>
      </c>
      <c r="G1011" s="152">
        <v>96.04287317073171</v>
      </c>
    </row>
    <row r="1012" spans="1:7" s="26" customFormat="1" ht="15" x14ac:dyDescent="0.2">
      <c r="A1012" s="150"/>
      <c r="B1012" s="150" t="s">
        <v>477</v>
      </c>
      <c r="C1012" s="151" t="s">
        <v>102</v>
      </c>
      <c r="D1012" s="152">
        <v>205000</v>
      </c>
      <c r="E1012" s="152">
        <v>205000</v>
      </c>
      <c r="F1012" s="152">
        <v>196887.89</v>
      </c>
      <c r="G1012" s="152">
        <v>96.04287317073171</v>
      </c>
    </row>
    <row r="1013" spans="1:7" s="26" customFormat="1" ht="14.25" x14ac:dyDescent="0.2">
      <c r="A1013" s="153"/>
      <c r="B1013" s="153" t="s">
        <v>622</v>
      </c>
      <c r="C1013" s="154" t="s">
        <v>623</v>
      </c>
      <c r="D1013" s="155">
        <v>0</v>
      </c>
      <c r="E1013" s="155">
        <v>0</v>
      </c>
      <c r="F1013" s="155">
        <v>196887.89</v>
      </c>
      <c r="G1013" s="155">
        <v>0</v>
      </c>
    </row>
    <row r="1014" spans="1:7" s="26" customFormat="1" ht="30" x14ac:dyDescent="0.2">
      <c r="A1014" s="150"/>
      <c r="B1014" s="150" t="s">
        <v>446</v>
      </c>
      <c r="C1014" s="151" t="s">
        <v>156</v>
      </c>
      <c r="D1014" s="152">
        <v>117000</v>
      </c>
      <c r="E1014" s="152">
        <v>117000</v>
      </c>
      <c r="F1014" s="152">
        <v>77668.259999999995</v>
      </c>
      <c r="G1014" s="152">
        <v>66.383128205128202</v>
      </c>
    </row>
    <row r="1015" spans="1:7" s="26" customFormat="1" ht="15" x14ac:dyDescent="0.2">
      <c r="A1015" s="150"/>
      <c r="B1015" s="150" t="s">
        <v>447</v>
      </c>
      <c r="C1015" s="151" t="s">
        <v>157</v>
      </c>
      <c r="D1015" s="152">
        <v>117000</v>
      </c>
      <c r="E1015" s="152">
        <v>117000</v>
      </c>
      <c r="F1015" s="152">
        <v>77668.259999999995</v>
      </c>
      <c r="G1015" s="152">
        <v>66.383128205128202</v>
      </c>
    </row>
    <row r="1016" spans="1:7" s="26" customFormat="1" ht="14.25" x14ac:dyDescent="0.2">
      <c r="A1016" s="153"/>
      <c r="B1016" s="153" t="s">
        <v>448</v>
      </c>
      <c r="C1016" s="154" t="s">
        <v>157</v>
      </c>
      <c r="D1016" s="155">
        <v>0</v>
      </c>
      <c r="E1016" s="155">
        <v>0</v>
      </c>
      <c r="F1016" s="155">
        <v>77668.259999999995</v>
      </c>
      <c r="G1016" s="155">
        <v>0</v>
      </c>
    </row>
    <row r="1017" spans="1:7" s="26" customFormat="1" ht="30" x14ac:dyDescent="0.2">
      <c r="A1017" s="148" t="s">
        <v>624</v>
      </c>
      <c r="B1017" s="169" t="s">
        <v>213</v>
      </c>
      <c r="C1017" s="168"/>
      <c r="D1017" s="149">
        <v>25000</v>
      </c>
      <c r="E1017" s="149">
        <v>25000</v>
      </c>
      <c r="F1017" s="149">
        <v>25000</v>
      </c>
      <c r="G1017" s="149">
        <v>100</v>
      </c>
    </row>
    <row r="1018" spans="1:7" s="26" customFormat="1" ht="15" x14ac:dyDescent="0.2">
      <c r="A1018" s="150"/>
      <c r="B1018" s="150" t="s">
        <v>404</v>
      </c>
      <c r="C1018" s="151" t="s">
        <v>97</v>
      </c>
      <c r="D1018" s="152">
        <v>25000</v>
      </c>
      <c r="E1018" s="152">
        <v>25000</v>
      </c>
      <c r="F1018" s="152">
        <v>25000</v>
      </c>
      <c r="G1018" s="152">
        <v>100</v>
      </c>
    </row>
    <row r="1019" spans="1:7" s="26" customFormat="1" ht="30" x14ac:dyDescent="0.2">
      <c r="A1019" s="150"/>
      <c r="B1019" s="150" t="s">
        <v>405</v>
      </c>
      <c r="C1019" s="151" t="s">
        <v>101</v>
      </c>
      <c r="D1019" s="152">
        <v>25000</v>
      </c>
      <c r="E1019" s="152">
        <v>25000</v>
      </c>
      <c r="F1019" s="152">
        <v>25000</v>
      </c>
      <c r="G1019" s="152">
        <v>100</v>
      </c>
    </row>
    <row r="1020" spans="1:7" s="26" customFormat="1" ht="15" x14ac:dyDescent="0.2">
      <c r="A1020" s="150"/>
      <c r="B1020" s="150" t="s">
        <v>477</v>
      </c>
      <c r="C1020" s="151" t="s">
        <v>102</v>
      </c>
      <c r="D1020" s="152">
        <v>25000</v>
      </c>
      <c r="E1020" s="152">
        <v>25000</v>
      </c>
      <c r="F1020" s="152">
        <v>25000</v>
      </c>
      <c r="G1020" s="152">
        <v>100</v>
      </c>
    </row>
    <row r="1021" spans="1:7" s="26" customFormat="1" ht="14.25" x14ac:dyDescent="0.2">
      <c r="A1021" s="153"/>
      <c r="B1021" s="153" t="s">
        <v>622</v>
      </c>
      <c r="C1021" s="154" t="s">
        <v>623</v>
      </c>
      <c r="D1021" s="155">
        <v>0</v>
      </c>
      <c r="E1021" s="155">
        <v>0</v>
      </c>
      <c r="F1021" s="155">
        <v>25000</v>
      </c>
      <c r="G1021" s="155">
        <v>0</v>
      </c>
    </row>
    <row r="1022" spans="1:7" s="26" customFormat="1" ht="30" x14ac:dyDescent="0.2">
      <c r="A1022" s="148" t="s">
        <v>591</v>
      </c>
      <c r="B1022" s="169" t="s">
        <v>214</v>
      </c>
      <c r="C1022" s="168"/>
      <c r="D1022" s="149">
        <v>495000</v>
      </c>
      <c r="E1022" s="149">
        <v>495000</v>
      </c>
      <c r="F1022" s="149">
        <v>495000</v>
      </c>
      <c r="G1022" s="149">
        <v>100</v>
      </c>
    </row>
    <row r="1023" spans="1:7" s="26" customFormat="1" ht="15" x14ac:dyDescent="0.2">
      <c r="A1023" s="150"/>
      <c r="B1023" s="150" t="s">
        <v>404</v>
      </c>
      <c r="C1023" s="151" t="s">
        <v>97</v>
      </c>
      <c r="D1023" s="152">
        <v>495000</v>
      </c>
      <c r="E1023" s="152">
        <v>495000</v>
      </c>
      <c r="F1023" s="152">
        <v>495000</v>
      </c>
      <c r="G1023" s="152">
        <v>100</v>
      </c>
    </row>
    <row r="1024" spans="1:7" s="26" customFormat="1" ht="30" x14ac:dyDescent="0.2">
      <c r="A1024" s="150"/>
      <c r="B1024" s="150" t="s">
        <v>405</v>
      </c>
      <c r="C1024" s="151" t="s">
        <v>101</v>
      </c>
      <c r="D1024" s="152">
        <v>495000</v>
      </c>
      <c r="E1024" s="152">
        <v>495000</v>
      </c>
      <c r="F1024" s="152">
        <v>495000</v>
      </c>
      <c r="G1024" s="152">
        <v>100</v>
      </c>
    </row>
    <row r="1025" spans="1:7" s="26" customFormat="1" ht="15" x14ac:dyDescent="0.2">
      <c r="A1025" s="150"/>
      <c r="B1025" s="150" t="s">
        <v>477</v>
      </c>
      <c r="C1025" s="151" t="s">
        <v>102</v>
      </c>
      <c r="D1025" s="152">
        <v>495000</v>
      </c>
      <c r="E1025" s="152">
        <v>495000</v>
      </c>
      <c r="F1025" s="152">
        <v>495000</v>
      </c>
      <c r="G1025" s="152">
        <v>100</v>
      </c>
    </row>
    <row r="1026" spans="1:7" s="26" customFormat="1" ht="14.25" x14ac:dyDescent="0.2">
      <c r="A1026" s="153"/>
      <c r="B1026" s="153" t="s">
        <v>622</v>
      </c>
      <c r="C1026" s="154" t="s">
        <v>623</v>
      </c>
      <c r="D1026" s="155">
        <v>0</v>
      </c>
      <c r="E1026" s="155">
        <v>0</v>
      </c>
      <c r="F1026" s="155">
        <v>495000</v>
      </c>
      <c r="G1026" s="155">
        <v>0</v>
      </c>
    </row>
    <row r="1027" spans="1:7" s="26" customFormat="1" ht="30" x14ac:dyDescent="0.2">
      <c r="A1027" s="148" t="s">
        <v>627</v>
      </c>
      <c r="B1027" s="169" t="s">
        <v>215</v>
      </c>
      <c r="C1027" s="168"/>
      <c r="D1027" s="149">
        <v>10000</v>
      </c>
      <c r="E1027" s="149">
        <v>10000</v>
      </c>
      <c r="F1027" s="149">
        <v>10000</v>
      </c>
      <c r="G1027" s="149">
        <v>100</v>
      </c>
    </row>
    <row r="1028" spans="1:7" s="26" customFormat="1" ht="15" x14ac:dyDescent="0.2">
      <c r="A1028" s="150"/>
      <c r="B1028" s="150" t="s">
        <v>404</v>
      </c>
      <c r="C1028" s="151" t="s">
        <v>97</v>
      </c>
      <c r="D1028" s="152">
        <v>10000</v>
      </c>
      <c r="E1028" s="152">
        <v>10000</v>
      </c>
      <c r="F1028" s="152">
        <v>10000</v>
      </c>
      <c r="G1028" s="152">
        <v>100</v>
      </c>
    </row>
    <row r="1029" spans="1:7" s="26" customFormat="1" ht="30" x14ac:dyDescent="0.2">
      <c r="A1029" s="150"/>
      <c r="B1029" s="150" t="s">
        <v>405</v>
      </c>
      <c r="C1029" s="151" t="s">
        <v>101</v>
      </c>
      <c r="D1029" s="152">
        <v>10000</v>
      </c>
      <c r="E1029" s="152">
        <v>10000</v>
      </c>
      <c r="F1029" s="152">
        <v>10000</v>
      </c>
      <c r="G1029" s="152">
        <v>100</v>
      </c>
    </row>
    <row r="1030" spans="1:7" s="26" customFormat="1" ht="15" x14ac:dyDescent="0.2">
      <c r="A1030" s="150"/>
      <c r="B1030" s="150" t="s">
        <v>477</v>
      </c>
      <c r="C1030" s="151" t="s">
        <v>102</v>
      </c>
      <c r="D1030" s="152">
        <v>10000</v>
      </c>
      <c r="E1030" s="152">
        <v>10000</v>
      </c>
      <c r="F1030" s="152">
        <v>10000</v>
      </c>
      <c r="G1030" s="152">
        <v>100</v>
      </c>
    </row>
    <row r="1031" spans="1:7" s="26" customFormat="1" ht="14.25" x14ac:dyDescent="0.2">
      <c r="A1031" s="153"/>
      <c r="B1031" s="153" t="s">
        <v>622</v>
      </c>
      <c r="C1031" s="154" t="s">
        <v>623</v>
      </c>
      <c r="D1031" s="155">
        <v>0</v>
      </c>
      <c r="E1031" s="155">
        <v>0</v>
      </c>
      <c r="F1031" s="155">
        <v>10000</v>
      </c>
      <c r="G1031" s="155">
        <v>0</v>
      </c>
    </row>
    <row r="1032" spans="1:7" s="26" customFormat="1" ht="30" x14ac:dyDescent="0.2">
      <c r="A1032" s="148" t="s">
        <v>628</v>
      </c>
      <c r="B1032" s="169" t="s">
        <v>629</v>
      </c>
      <c r="C1032" s="168"/>
      <c r="D1032" s="149">
        <v>13045.56</v>
      </c>
      <c r="E1032" s="149">
        <v>13045.56</v>
      </c>
      <c r="F1032" s="149">
        <v>13045.56</v>
      </c>
      <c r="G1032" s="149">
        <v>100</v>
      </c>
    </row>
    <row r="1033" spans="1:7" s="26" customFormat="1" ht="15" x14ac:dyDescent="0.2">
      <c r="A1033" s="150"/>
      <c r="B1033" s="150" t="s">
        <v>404</v>
      </c>
      <c r="C1033" s="151" t="s">
        <v>97</v>
      </c>
      <c r="D1033" s="152">
        <v>13045.56</v>
      </c>
      <c r="E1033" s="152">
        <v>13045.56</v>
      </c>
      <c r="F1033" s="152">
        <v>13045.56</v>
      </c>
      <c r="G1033" s="152">
        <v>100</v>
      </c>
    </row>
    <row r="1034" spans="1:7" s="26" customFormat="1" ht="30" x14ac:dyDescent="0.2">
      <c r="A1034" s="150"/>
      <c r="B1034" s="150" t="s">
        <v>405</v>
      </c>
      <c r="C1034" s="151" t="s">
        <v>101</v>
      </c>
      <c r="D1034" s="152">
        <v>13045.56</v>
      </c>
      <c r="E1034" s="152">
        <v>13045.56</v>
      </c>
      <c r="F1034" s="152">
        <v>13045.56</v>
      </c>
      <c r="G1034" s="152">
        <v>100</v>
      </c>
    </row>
    <row r="1035" spans="1:7" s="26" customFormat="1" ht="15" x14ac:dyDescent="0.2">
      <c r="A1035" s="150"/>
      <c r="B1035" s="150" t="s">
        <v>477</v>
      </c>
      <c r="C1035" s="151" t="s">
        <v>102</v>
      </c>
      <c r="D1035" s="152">
        <v>13045.56</v>
      </c>
      <c r="E1035" s="152">
        <v>13045.56</v>
      </c>
      <c r="F1035" s="152">
        <v>13045.56</v>
      </c>
      <c r="G1035" s="152">
        <v>100</v>
      </c>
    </row>
    <row r="1036" spans="1:7" s="26" customFormat="1" ht="14.25" x14ac:dyDescent="0.2">
      <c r="A1036" s="153"/>
      <c r="B1036" s="153" t="s">
        <v>622</v>
      </c>
      <c r="C1036" s="154" t="s">
        <v>623</v>
      </c>
      <c r="D1036" s="155">
        <v>0</v>
      </c>
      <c r="E1036" s="155">
        <v>0</v>
      </c>
      <c r="F1036" s="155">
        <v>13045.56</v>
      </c>
      <c r="G1036" s="155">
        <v>0</v>
      </c>
    </row>
    <row r="1037" spans="1:7" s="26" customFormat="1" ht="30" x14ac:dyDescent="0.2">
      <c r="A1037" s="148" t="s">
        <v>449</v>
      </c>
      <c r="B1037" s="169" t="s">
        <v>450</v>
      </c>
      <c r="C1037" s="168"/>
      <c r="D1037" s="149">
        <v>1621938.41</v>
      </c>
      <c r="E1037" s="149">
        <v>1621938.41</v>
      </c>
      <c r="F1037" s="149">
        <v>1619739.64</v>
      </c>
      <c r="G1037" s="149">
        <v>99.864435666210042</v>
      </c>
    </row>
    <row r="1038" spans="1:7" s="26" customFormat="1" ht="15" x14ac:dyDescent="0.2">
      <c r="A1038" s="150"/>
      <c r="B1038" s="150" t="s">
        <v>307</v>
      </c>
      <c r="C1038" s="151" t="s">
        <v>38</v>
      </c>
      <c r="D1038" s="152">
        <v>686938.41</v>
      </c>
      <c r="E1038" s="152">
        <v>686938.41</v>
      </c>
      <c r="F1038" s="152">
        <v>684739.64</v>
      </c>
      <c r="G1038" s="152">
        <v>99.679917447038662</v>
      </c>
    </row>
    <row r="1039" spans="1:7" s="26" customFormat="1" ht="15" x14ac:dyDescent="0.2">
      <c r="A1039" s="150"/>
      <c r="B1039" s="150" t="s">
        <v>313</v>
      </c>
      <c r="C1039" s="151" t="s">
        <v>87</v>
      </c>
      <c r="D1039" s="152">
        <v>686938.41</v>
      </c>
      <c r="E1039" s="152">
        <v>686938.41</v>
      </c>
      <c r="F1039" s="152">
        <v>684739.64</v>
      </c>
      <c r="G1039" s="152">
        <v>99.679917447038662</v>
      </c>
    </row>
    <row r="1040" spans="1:7" s="26" customFormat="1" ht="15" x14ac:dyDescent="0.2">
      <c r="A1040" s="150"/>
      <c r="B1040" s="150" t="s">
        <v>619</v>
      </c>
      <c r="C1040" s="151" t="s">
        <v>96</v>
      </c>
      <c r="D1040" s="152">
        <v>686938.41</v>
      </c>
      <c r="E1040" s="152">
        <v>686938.41</v>
      </c>
      <c r="F1040" s="152">
        <v>684739.64</v>
      </c>
      <c r="G1040" s="152">
        <v>99.679917447038662</v>
      </c>
    </row>
    <row r="1041" spans="1:7" s="26" customFormat="1" ht="28.5" x14ac:dyDescent="0.2">
      <c r="A1041" s="153"/>
      <c r="B1041" s="153" t="s">
        <v>620</v>
      </c>
      <c r="C1041" s="154" t="s">
        <v>621</v>
      </c>
      <c r="D1041" s="155">
        <v>0</v>
      </c>
      <c r="E1041" s="155">
        <v>0</v>
      </c>
      <c r="F1041" s="155">
        <v>684739.64</v>
      </c>
      <c r="G1041" s="155">
        <v>0</v>
      </c>
    </row>
    <row r="1042" spans="1:7" s="26" customFormat="1" ht="15" x14ac:dyDescent="0.2">
      <c r="A1042" s="150"/>
      <c r="B1042" s="150" t="s">
        <v>404</v>
      </c>
      <c r="C1042" s="151" t="s">
        <v>97</v>
      </c>
      <c r="D1042" s="152">
        <v>935000</v>
      </c>
      <c r="E1042" s="152">
        <v>935000</v>
      </c>
      <c r="F1042" s="152">
        <v>935000</v>
      </c>
      <c r="G1042" s="152">
        <v>100</v>
      </c>
    </row>
    <row r="1043" spans="1:7" s="26" customFormat="1" ht="30" x14ac:dyDescent="0.2">
      <c r="A1043" s="150"/>
      <c r="B1043" s="150" t="s">
        <v>405</v>
      </c>
      <c r="C1043" s="151" t="s">
        <v>101</v>
      </c>
      <c r="D1043" s="152">
        <v>168000</v>
      </c>
      <c r="E1043" s="152">
        <v>168000</v>
      </c>
      <c r="F1043" s="152">
        <v>168000</v>
      </c>
      <c r="G1043" s="152">
        <v>100</v>
      </c>
    </row>
    <row r="1044" spans="1:7" s="26" customFormat="1" ht="15" x14ac:dyDescent="0.2">
      <c r="A1044" s="150"/>
      <c r="B1044" s="150" t="s">
        <v>477</v>
      </c>
      <c r="C1044" s="151" t="s">
        <v>102</v>
      </c>
      <c r="D1044" s="152">
        <v>168000</v>
      </c>
      <c r="E1044" s="152">
        <v>168000</v>
      </c>
      <c r="F1044" s="152">
        <v>168000</v>
      </c>
      <c r="G1044" s="152">
        <v>100</v>
      </c>
    </row>
    <row r="1045" spans="1:7" s="26" customFormat="1" ht="14.25" x14ac:dyDescent="0.2">
      <c r="A1045" s="153"/>
      <c r="B1045" s="153" t="s">
        <v>622</v>
      </c>
      <c r="C1045" s="154" t="s">
        <v>623</v>
      </c>
      <c r="D1045" s="155">
        <v>0</v>
      </c>
      <c r="E1045" s="155">
        <v>0</v>
      </c>
      <c r="F1045" s="155">
        <v>168000</v>
      </c>
      <c r="G1045" s="155">
        <v>0</v>
      </c>
    </row>
    <row r="1046" spans="1:7" s="26" customFormat="1" ht="30" x14ac:dyDescent="0.2">
      <c r="A1046" s="150"/>
      <c r="B1046" s="150" t="s">
        <v>446</v>
      </c>
      <c r="C1046" s="151" t="s">
        <v>156</v>
      </c>
      <c r="D1046" s="152">
        <v>767000</v>
      </c>
      <c r="E1046" s="152">
        <v>767000</v>
      </c>
      <c r="F1046" s="152">
        <v>767000</v>
      </c>
      <c r="G1046" s="152">
        <v>100</v>
      </c>
    </row>
    <row r="1047" spans="1:7" s="26" customFormat="1" ht="15" x14ac:dyDescent="0.2">
      <c r="A1047" s="150"/>
      <c r="B1047" s="150" t="s">
        <v>447</v>
      </c>
      <c r="C1047" s="151" t="s">
        <v>157</v>
      </c>
      <c r="D1047" s="152">
        <v>767000</v>
      </c>
      <c r="E1047" s="152">
        <v>767000</v>
      </c>
      <c r="F1047" s="152">
        <v>767000</v>
      </c>
      <c r="G1047" s="152">
        <v>100</v>
      </c>
    </row>
    <row r="1048" spans="1:7" s="26" customFormat="1" ht="14.25" x14ac:dyDescent="0.2">
      <c r="A1048" s="153"/>
      <c r="B1048" s="153" t="s">
        <v>448</v>
      </c>
      <c r="C1048" s="154" t="s">
        <v>157</v>
      </c>
      <c r="D1048" s="155">
        <v>0</v>
      </c>
      <c r="E1048" s="155">
        <v>0</v>
      </c>
      <c r="F1048" s="155">
        <v>767000</v>
      </c>
      <c r="G1048" s="155">
        <v>0</v>
      </c>
    </row>
    <row r="1049" spans="1:7" s="26" customFormat="1" ht="30" x14ac:dyDescent="0.2">
      <c r="A1049" s="148" t="s">
        <v>555</v>
      </c>
      <c r="B1049" s="169" t="s">
        <v>556</v>
      </c>
      <c r="C1049" s="168"/>
      <c r="D1049" s="149">
        <v>1551307.8</v>
      </c>
      <c r="E1049" s="149">
        <v>1551307.8</v>
      </c>
      <c r="F1049" s="149">
        <v>1551307.8</v>
      </c>
      <c r="G1049" s="149">
        <v>100</v>
      </c>
    </row>
    <row r="1050" spans="1:7" s="26" customFormat="1" ht="15" x14ac:dyDescent="0.2">
      <c r="A1050" s="150"/>
      <c r="B1050" s="150" t="s">
        <v>404</v>
      </c>
      <c r="C1050" s="151" t="s">
        <v>97</v>
      </c>
      <c r="D1050" s="152">
        <v>1551307.8</v>
      </c>
      <c r="E1050" s="152">
        <v>1551307.8</v>
      </c>
      <c r="F1050" s="152">
        <v>1551307.8</v>
      </c>
      <c r="G1050" s="152">
        <v>100</v>
      </c>
    </row>
    <row r="1051" spans="1:7" s="26" customFormat="1" ht="30" x14ac:dyDescent="0.2">
      <c r="A1051" s="150"/>
      <c r="B1051" s="150" t="s">
        <v>405</v>
      </c>
      <c r="C1051" s="151" t="s">
        <v>101</v>
      </c>
      <c r="D1051" s="152">
        <v>1551307.8</v>
      </c>
      <c r="E1051" s="152">
        <v>1551307.8</v>
      </c>
      <c r="F1051" s="152">
        <v>1551307.8</v>
      </c>
      <c r="G1051" s="152">
        <v>100</v>
      </c>
    </row>
    <row r="1052" spans="1:7" s="26" customFormat="1" ht="15" x14ac:dyDescent="0.2">
      <c r="A1052" s="150"/>
      <c r="B1052" s="150" t="s">
        <v>477</v>
      </c>
      <c r="C1052" s="151" t="s">
        <v>102</v>
      </c>
      <c r="D1052" s="152">
        <v>1551307.8</v>
      </c>
      <c r="E1052" s="152">
        <v>1551307.8</v>
      </c>
      <c r="F1052" s="152">
        <v>1551307.8</v>
      </c>
      <c r="G1052" s="152">
        <v>100</v>
      </c>
    </row>
    <row r="1053" spans="1:7" s="26" customFormat="1" ht="14.25" x14ac:dyDescent="0.2">
      <c r="A1053" s="153"/>
      <c r="B1053" s="153" t="s">
        <v>622</v>
      </c>
      <c r="C1053" s="154" t="s">
        <v>623</v>
      </c>
      <c r="D1053" s="155">
        <v>0</v>
      </c>
      <c r="E1053" s="155">
        <v>0</v>
      </c>
      <c r="F1053" s="155">
        <v>1551307.8</v>
      </c>
      <c r="G1053" s="155">
        <v>0</v>
      </c>
    </row>
    <row r="1054" spans="1:7" s="26" customFormat="1" ht="30" x14ac:dyDescent="0.2">
      <c r="A1054" s="148" t="s">
        <v>479</v>
      </c>
      <c r="B1054" s="169" t="s">
        <v>229</v>
      </c>
      <c r="C1054" s="168"/>
      <c r="D1054" s="149">
        <v>539326.89</v>
      </c>
      <c r="E1054" s="149">
        <v>539326.89</v>
      </c>
      <c r="F1054" s="149">
        <v>539326.89</v>
      </c>
      <c r="G1054" s="149">
        <v>100</v>
      </c>
    </row>
    <row r="1055" spans="1:7" s="26" customFormat="1" ht="15" x14ac:dyDescent="0.2">
      <c r="A1055" s="150"/>
      <c r="B1055" s="150" t="s">
        <v>307</v>
      </c>
      <c r="C1055" s="151" t="s">
        <v>38</v>
      </c>
      <c r="D1055" s="152">
        <v>539326.89</v>
      </c>
      <c r="E1055" s="152">
        <v>539326.89</v>
      </c>
      <c r="F1055" s="152">
        <v>539326.89</v>
      </c>
      <c r="G1055" s="152">
        <v>100</v>
      </c>
    </row>
    <row r="1056" spans="1:7" s="26" customFormat="1" ht="15" x14ac:dyDescent="0.2">
      <c r="A1056" s="150"/>
      <c r="B1056" s="150" t="s">
        <v>313</v>
      </c>
      <c r="C1056" s="151" t="s">
        <v>87</v>
      </c>
      <c r="D1056" s="152">
        <v>539326.89</v>
      </c>
      <c r="E1056" s="152">
        <v>539326.89</v>
      </c>
      <c r="F1056" s="152">
        <v>539326.89</v>
      </c>
      <c r="G1056" s="152">
        <v>100</v>
      </c>
    </row>
    <row r="1057" spans="1:7" s="26" customFormat="1" ht="15" x14ac:dyDescent="0.2">
      <c r="A1057" s="150"/>
      <c r="B1057" s="150" t="s">
        <v>619</v>
      </c>
      <c r="C1057" s="151" t="s">
        <v>96</v>
      </c>
      <c r="D1057" s="152">
        <v>539326.89</v>
      </c>
      <c r="E1057" s="152">
        <v>539326.89</v>
      </c>
      <c r="F1057" s="152">
        <v>539326.89</v>
      </c>
      <c r="G1057" s="152">
        <v>100</v>
      </c>
    </row>
    <row r="1058" spans="1:7" s="26" customFormat="1" ht="28.5" x14ac:dyDescent="0.2">
      <c r="A1058" s="153"/>
      <c r="B1058" s="153" t="s">
        <v>620</v>
      </c>
      <c r="C1058" s="154" t="s">
        <v>621</v>
      </c>
      <c r="D1058" s="155">
        <v>0</v>
      </c>
      <c r="E1058" s="155">
        <v>0</v>
      </c>
      <c r="F1058" s="155">
        <v>539326.89</v>
      </c>
      <c r="G1058" s="155">
        <v>0</v>
      </c>
    </row>
    <row r="1059" spans="1:7" s="26" customFormat="1" ht="45" x14ac:dyDescent="0.2">
      <c r="A1059" s="146" t="s">
        <v>630</v>
      </c>
      <c r="B1059" s="167" t="s">
        <v>631</v>
      </c>
      <c r="C1059" s="168"/>
      <c r="D1059" s="147">
        <v>545000</v>
      </c>
      <c r="E1059" s="147">
        <v>545000</v>
      </c>
      <c r="F1059" s="147">
        <v>533825.03</v>
      </c>
      <c r="G1059" s="147">
        <v>97.94954678899083</v>
      </c>
    </row>
    <row r="1060" spans="1:7" s="26" customFormat="1" ht="30" x14ac:dyDescent="0.2">
      <c r="A1060" s="148" t="s">
        <v>348</v>
      </c>
      <c r="B1060" s="169" t="s">
        <v>4</v>
      </c>
      <c r="C1060" s="168"/>
      <c r="D1060" s="149">
        <v>495000</v>
      </c>
      <c r="E1060" s="149">
        <v>495000</v>
      </c>
      <c r="F1060" s="149">
        <v>484337.03</v>
      </c>
      <c r="G1060" s="149">
        <v>97.845864646464648</v>
      </c>
    </row>
    <row r="1061" spans="1:7" s="26" customFormat="1" ht="15" x14ac:dyDescent="0.2">
      <c r="A1061" s="150"/>
      <c r="B1061" s="150" t="s">
        <v>404</v>
      </c>
      <c r="C1061" s="151" t="s">
        <v>97</v>
      </c>
      <c r="D1061" s="152">
        <v>495000</v>
      </c>
      <c r="E1061" s="152">
        <v>495000</v>
      </c>
      <c r="F1061" s="152">
        <v>484337.03</v>
      </c>
      <c r="G1061" s="152">
        <v>97.845864646464648</v>
      </c>
    </row>
    <row r="1062" spans="1:7" s="26" customFormat="1" ht="30" x14ac:dyDescent="0.2">
      <c r="A1062" s="150"/>
      <c r="B1062" s="150" t="s">
        <v>405</v>
      </c>
      <c r="C1062" s="151" t="s">
        <v>101</v>
      </c>
      <c r="D1062" s="152">
        <v>303000</v>
      </c>
      <c r="E1062" s="152">
        <v>303000</v>
      </c>
      <c r="F1062" s="152">
        <v>293757.5</v>
      </c>
      <c r="G1062" s="152">
        <v>96.949669966996694</v>
      </c>
    </row>
    <row r="1063" spans="1:7" s="26" customFormat="1" ht="15" x14ac:dyDescent="0.2">
      <c r="A1063" s="150"/>
      <c r="B1063" s="150" t="s">
        <v>477</v>
      </c>
      <c r="C1063" s="151" t="s">
        <v>102</v>
      </c>
      <c r="D1063" s="152">
        <v>303000</v>
      </c>
      <c r="E1063" s="152">
        <v>303000</v>
      </c>
      <c r="F1063" s="152">
        <v>293757.5</v>
      </c>
      <c r="G1063" s="152">
        <v>96.949669966996694</v>
      </c>
    </row>
    <row r="1064" spans="1:7" s="26" customFormat="1" ht="14.25" x14ac:dyDescent="0.2">
      <c r="A1064" s="153"/>
      <c r="B1064" s="153" t="s">
        <v>478</v>
      </c>
      <c r="C1064" s="154" t="s">
        <v>104</v>
      </c>
      <c r="D1064" s="155">
        <v>0</v>
      </c>
      <c r="E1064" s="155">
        <v>0</v>
      </c>
      <c r="F1064" s="155">
        <v>293757.5</v>
      </c>
      <c r="G1064" s="155">
        <v>0</v>
      </c>
    </row>
    <row r="1065" spans="1:7" s="26" customFormat="1" ht="30" x14ac:dyDescent="0.2">
      <c r="A1065" s="150"/>
      <c r="B1065" s="150" t="s">
        <v>446</v>
      </c>
      <c r="C1065" s="151" t="s">
        <v>156</v>
      </c>
      <c r="D1065" s="152">
        <v>192000</v>
      </c>
      <c r="E1065" s="152">
        <v>192000</v>
      </c>
      <c r="F1065" s="152">
        <v>190579.53</v>
      </c>
      <c r="G1065" s="152">
        <v>99.260171874999997</v>
      </c>
    </row>
    <row r="1066" spans="1:7" s="26" customFormat="1" ht="15" x14ac:dyDescent="0.2">
      <c r="A1066" s="150"/>
      <c r="B1066" s="150" t="s">
        <v>447</v>
      </c>
      <c r="C1066" s="151" t="s">
        <v>157</v>
      </c>
      <c r="D1066" s="152">
        <v>192000</v>
      </c>
      <c r="E1066" s="152">
        <v>192000</v>
      </c>
      <c r="F1066" s="152">
        <v>190579.53</v>
      </c>
      <c r="G1066" s="152">
        <v>99.260171874999997</v>
      </c>
    </row>
    <row r="1067" spans="1:7" s="26" customFormat="1" ht="14.25" x14ac:dyDescent="0.2">
      <c r="A1067" s="153"/>
      <c r="B1067" s="153" t="s">
        <v>448</v>
      </c>
      <c r="C1067" s="154" t="s">
        <v>157</v>
      </c>
      <c r="D1067" s="155">
        <v>0</v>
      </c>
      <c r="E1067" s="155">
        <v>0</v>
      </c>
      <c r="F1067" s="155">
        <v>190579.53</v>
      </c>
      <c r="G1067" s="155">
        <v>0</v>
      </c>
    </row>
    <row r="1068" spans="1:7" s="26" customFormat="1" ht="30" x14ac:dyDescent="0.2">
      <c r="A1068" s="148" t="s">
        <v>616</v>
      </c>
      <c r="B1068" s="169" t="s">
        <v>212</v>
      </c>
      <c r="C1068" s="168"/>
      <c r="D1068" s="149">
        <v>50000</v>
      </c>
      <c r="E1068" s="149">
        <v>50000</v>
      </c>
      <c r="F1068" s="149">
        <v>49488</v>
      </c>
      <c r="G1068" s="149">
        <v>98.975999999999999</v>
      </c>
    </row>
    <row r="1069" spans="1:7" s="26" customFormat="1" ht="15" x14ac:dyDescent="0.2">
      <c r="A1069" s="150"/>
      <c r="B1069" s="150" t="s">
        <v>404</v>
      </c>
      <c r="C1069" s="151" t="s">
        <v>97</v>
      </c>
      <c r="D1069" s="152">
        <v>50000</v>
      </c>
      <c r="E1069" s="152">
        <v>50000</v>
      </c>
      <c r="F1069" s="152">
        <v>49488</v>
      </c>
      <c r="G1069" s="152">
        <v>98.975999999999999</v>
      </c>
    </row>
    <row r="1070" spans="1:7" s="26" customFormat="1" ht="30" x14ac:dyDescent="0.2">
      <c r="A1070" s="150"/>
      <c r="B1070" s="150" t="s">
        <v>405</v>
      </c>
      <c r="C1070" s="151" t="s">
        <v>101</v>
      </c>
      <c r="D1070" s="152">
        <v>50000</v>
      </c>
      <c r="E1070" s="152">
        <v>50000</v>
      </c>
      <c r="F1070" s="152">
        <v>49488</v>
      </c>
      <c r="G1070" s="152">
        <v>98.975999999999999</v>
      </c>
    </row>
    <row r="1071" spans="1:7" s="26" customFormat="1" ht="15" x14ac:dyDescent="0.2">
      <c r="A1071" s="150"/>
      <c r="B1071" s="150" t="s">
        <v>477</v>
      </c>
      <c r="C1071" s="151" t="s">
        <v>102</v>
      </c>
      <c r="D1071" s="152">
        <v>50000</v>
      </c>
      <c r="E1071" s="152">
        <v>50000</v>
      </c>
      <c r="F1071" s="152">
        <v>49488</v>
      </c>
      <c r="G1071" s="152">
        <v>98.975999999999999</v>
      </c>
    </row>
    <row r="1072" spans="1:7" s="26" customFormat="1" ht="14.25" x14ac:dyDescent="0.2">
      <c r="A1072" s="153"/>
      <c r="B1072" s="153" t="s">
        <v>478</v>
      </c>
      <c r="C1072" s="154" t="s">
        <v>104</v>
      </c>
      <c r="D1072" s="155">
        <v>0</v>
      </c>
      <c r="E1072" s="155">
        <v>0</v>
      </c>
      <c r="F1072" s="155">
        <v>49488</v>
      </c>
      <c r="G1072" s="155">
        <v>0</v>
      </c>
    </row>
    <row r="1073" spans="1:7" s="26" customFormat="1" ht="45" x14ac:dyDescent="0.2">
      <c r="A1073" s="146" t="s">
        <v>632</v>
      </c>
      <c r="B1073" s="167" t="s">
        <v>633</v>
      </c>
      <c r="C1073" s="168"/>
      <c r="D1073" s="147">
        <v>625000</v>
      </c>
      <c r="E1073" s="147">
        <v>625000</v>
      </c>
      <c r="F1073" s="147">
        <v>515693.22</v>
      </c>
      <c r="G1073" s="147">
        <v>82.510915199999999</v>
      </c>
    </row>
    <row r="1074" spans="1:7" s="26" customFormat="1" ht="30" x14ac:dyDescent="0.2">
      <c r="A1074" s="148" t="s">
        <v>348</v>
      </c>
      <c r="B1074" s="169" t="s">
        <v>4</v>
      </c>
      <c r="C1074" s="168"/>
      <c r="D1074" s="149">
        <v>178196.7</v>
      </c>
      <c r="E1074" s="149">
        <v>178196.7</v>
      </c>
      <c r="F1074" s="149">
        <v>175946.7</v>
      </c>
      <c r="G1074" s="149">
        <v>98.737350354972904</v>
      </c>
    </row>
    <row r="1075" spans="1:7" s="26" customFormat="1" ht="15" x14ac:dyDescent="0.2">
      <c r="A1075" s="150"/>
      <c r="B1075" s="150" t="s">
        <v>404</v>
      </c>
      <c r="C1075" s="151" t="s">
        <v>97</v>
      </c>
      <c r="D1075" s="152">
        <v>178196.7</v>
      </c>
      <c r="E1075" s="152">
        <v>178196.7</v>
      </c>
      <c r="F1075" s="152">
        <v>175946.7</v>
      </c>
      <c r="G1075" s="152">
        <v>98.737350354972904</v>
      </c>
    </row>
    <row r="1076" spans="1:7" s="26" customFormat="1" ht="30" x14ac:dyDescent="0.2">
      <c r="A1076" s="150"/>
      <c r="B1076" s="150" t="s">
        <v>474</v>
      </c>
      <c r="C1076" s="151" t="s">
        <v>127</v>
      </c>
      <c r="D1076" s="152">
        <v>125000</v>
      </c>
      <c r="E1076" s="152">
        <v>125000</v>
      </c>
      <c r="F1076" s="152">
        <v>125000</v>
      </c>
      <c r="G1076" s="152">
        <v>100</v>
      </c>
    </row>
    <row r="1077" spans="1:7" s="26" customFormat="1" ht="15" x14ac:dyDescent="0.2">
      <c r="A1077" s="150"/>
      <c r="B1077" s="150" t="s">
        <v>475</v>
      </c>
      <c r="C1077" s="151" t="s">
        <v>98</v>
      </c>
      <c r="D1077" s="152">
        <v>125000</v>
      </c>
      <c r="E1077" s="152">
        <v>125000</v>
      </c>
      <c r="F1077" s="152">
        <v>125000</v>
      </c>
      <c r="G1077" s="152">
        <v>100</v>
      </c>
    </row>
    <row r="1078" spans="1:7" s="26" customFormat="1" ht="14.25" x14ac:dyDescent="0.2">
      <c r="A1078" s="153"/>
      <c r="B1078" s="153" t="s">
        <v>476</v>
      </c>
      <c r="C1078" s="154" t="s">
        <v>34</v>
      </c>
      <c r="D1078" s="155">
        <v>0</v>
      </c>
      <c r="E1078" s="155">
        <v>0</v>
      </c>
      <c r="F1078" s="155">
        <v>125000</v>
      </c>
      <c r="G1078" s="155">
        <v>0</v>
      </c>
    </row>
    <row r="1079" spans="1:7" s="26" customFormat="1" ht="30" x14ac:dyDescent="0.2">
      <c r="A1079" s="150"/>
      <c r="B1079" s="150" t="s">
        <v>405</v>
      </c>
      <c r="C1079" s="151" t="s">
        <v>101</v>
      </c>
      <c r="D1079" s="152">
        <v>53196.7</v>
      </c>
      <c r="E1079" s="152">
        <v>53196.7</v>
      </c>
      <c r="F1079" s="152">
        <v>50946.7</v>
      </c>
      <c r="G1079" s="152">
        <v>95.770414330212219</v>
      </c>
    </row>
    <row r="1080" spans="1:7" s="26" customFormat="1" ht="15" x14ac:dyDescent="0.2">
      <c r="A1080" s="150"/>
      <c r="B1080" s="150" t="s">
        <v>477</v>
      </c>
      <c r="C1080" s="151" t="s">
        <v>102</v>
      </c>
      <c r="D1080" s="152">
        <v>53196.7</v>
      </c>
      <c r="E1080" s="152">
        <v>53196.7</v>
      </c>
      <c r="F1080" s="152">
        <v>50946.7</v>
      </c>
      <c r="G1080" s="152">
        <v>95.770414330212219</v>
      </c>
    </row>
    <row r="1081" spans="1:7" s="26" customFormat="1" ht="14.25" x14ac:dyDescent="0.2">
      <c r="A1081" s="153"/>
      <c r="B1081" s="153" t="s">
        <v>478</v>
      </c>
      <c r="C1081" s="154" t="s">
        <v>104</v>
      </c>
      <c r="D1081" s="155">
        <v>0</v>
      </c>
      <c r="E1081" s="155">
        <v>0</v>
      </c>
      <c r="F1081" s="155">
        <v>50946.7</v>
      </c>
      <c r="G1081" s="155">
        <v>0</v>
      </c>
    </row>
    <row r="1082" spans="1:7" s="26" customFormat="1" ht="30" x14ac:dyDescent="0.2">
      <c r="A1082" s="150"/>
      <c r="B1082" s="150" t="s">
        <v>446</v>
      </c>
      <c r="C1082" s="151" t="s">
        <v>156</v>
      </c>
      <c r="D1082" s="152">
        <v>0</v>
      </c>
      <c r="E1082" s="152">
        <v>0</v>
      </c>
      <c r="F1082" s="152">
        <v>0</v>
      </c>
      <c r="G1082" s="152">
        <v>0</v>
      </c>
    </row>
    <row r="1083" spans="1:7" s="26" customFormat="1" ht="15" x14ac:dyDescent="0.2">
      <c r="A1083" s="150"/>
      <c r="B1083" s="150" t="s">
        <v>447</v>
      </c>
      <c r="C1083" s="151" t="s">
        <v>157</v>
      </c>
      <c r="D1083" s="152">
        <v>0</v>
      </c>
      <c r="E1083" s="152">
        <v>0</v>
      </c>
      <c r="F1083" s="152">
        <v>0</v>
      </c>
      <c r="G1083" s="152">
        <v>0</v>
      </c>
    </row>
    <row r="1084" spans="1:7" s="26" customFormat="1" ht="14.25" x14ac:dyDescent="0.2">
      <c r="A1084" s="153"/>
      <c r="B1084" s="153" t="s">
        <v>448</v>
      </c>
      <c r="C1084" s="154" t="s">
        <v>157</v>
      </c>
      <c r="D1084" s="155">
        <v>0</v>
      </c>
      <c r="E1084" s="155">
        <v>0</v>
      </c>
      <c r="F1084" s="155">
        <v>0</v>
      </c>
      <c r="G1084" s="155">
        <v>0</v>
      </c>
    </row>
    <row r="1085" spans="1:7" s="26" customFormat="1" ht="30" x14ac:dyDescent="0.2">
      <c r="A1085" s="148" t="s">
        <v>616</v>
      </c>
      <c r="B1085" s="169" t="s">
        <v>212</v>
      </c>
      <c r="C1085" s="168"/>
      <c r="D1085" s="149">
        <v>15344.63</v>
      </c>
      <c r="E1085" s="149">
        <v>15344.63</v>
      </c>
      <c r="F1085" s="149">
        <v>15344.63</v>
      </c>
      <c r="G1085" s="149">
        <v>100</v>
      </c>
    </row>
    <row r="1086" spans="1:7" s="26" customFormat="1" ht="15" x14ac:dyDescent="0.2">
      <c r="A1086" s="150"/>
      <c r="B1086" s="150" t="s">
        <v>404</v>
      </c>
      <c r="C1086" s="151" t="s">
        <v>97</v>
      </c>
      <c r="D1086" s="152">
        <v>15344.63</v>
      </c>
      <c r="E1086" s="152">
        <v>15344.63</v>
      </c>
      <c r="F1086" s="152">
        <v>15344.63</v>
      </c>
      <c r="G1086" s="152">
        <v>100</v>
      </c>
    </row>
    <row r="1087" spans="1:7" s="26" customFormat="1" ht="30" x14ac:dyDescent="0.2">
      <c r="A1087" s="150"/>
      <c r="B1087" s="150" t="s">
        <v>405</v>
      </c>
      <c r="C1087" s="151" t="s">
        <v>101</v>
      </c>
      <c r="D1087" s="152">
        <v>15344.63</v>
      </c>
      <c r="E1087" s="152">
        <v>15344.63</v>
      </c>
      <c r="F1087" s="152">
        <v>15344.63</v>
      </c>
      <c r="G1087" s="152">
        <v>100</v>
      </c>
    </row>
    <row r="1088" spans="1:7" s="26" customFormat="1" ht="15" x14ac:dyDescent="0.2">
      <c r="A1088" s="150"/>
      <c r="B1088" s="150" t="s">
        <v>477</v>
      </c>
      <c r="C1088" s="151" t="s">
        <v>102</v>
      </c>
      <c r="D1088" s="152">
        <v>15344.63</v>
      </c>
      <c r="E1088" s="152">
        <v>15344.63</v>
      </c>
      <c r="F1088" s="152">
        <v>15344.63</v>
      </c>
      <c r="G1088" s="152">
        <v>100</v>
      </c>
    </row>
    <row r="1089" spans="1:7" s="26" customFormat="1" ht="14.25" x14ac:dyDescent="0.2">
      <c r="A1089" s="153"/>
      <c r="B1089" s="153" t="s">
        <v>478</v>
      </c>
      <c r="C1089" s="154" t="s">
        <v>104</v>
      </c>
      <c r="D1089" s="155">
        <v>0</v>
      </c>
      <c r="E1089" s="155">
        <v>0</v>
      </c>
      <c r="F1089" s="155">
        <v>15344.63</v>
      </c>
      <c r="G1089" s="155">
        <v>0</v>
      </c>
    </row>
    <row r="1090" spans="1:7" s="26" customFormat="1" ht="30" x14ac:dyDescent="0.2">
      <c r="A1090" s="148" t="s">
        <v>634</v>
      </c>
      <c r="B1090" s="169" t="s">
        <v>331</v>
      </c>
      <c r="C1090" s="168"/>
      <c r="D1090" s="149">
        <v>373008.67</v>
      </c>
      <c r="E1090" s="149">
        <v>373008.67</v>
      </c>
      <c r="F1090" s="149">
        <v>265951.89</v>
      </c>
      <c r="G1090" s="149">
        <v>71.299117524533685</v>
      </c>
    </row>
    <row r="1091" spans="1:7" s="26" customFormat="1" ht="15" x14ac:dyDescent="0.2">
      <c r="A1091" s="150"/>
      <c r="B1091" s="150" t="s">
        <v>404</v>
      </c>
      <c r="C1091" s="151" t="s">
        <v>97</v>
      </c>
      <c r="D1091" s="152">
        <v>373008.67</v>
      </c>
      <c r="E1091" s="152">
        <v>373008.67</v>
      </c>
      <c r="F1091" s="152">
        <v>265951.89</v>
      </c>
      <c r="G1091" s="152">
        <v>71.299117524533685</v>
      </c>
    </row>
    <row r="1092" spans="1:7" s="26" customFormat="1" ht="30" x14ac:dyDescent="0.2">
      <c r="A1092" s="150"/>
      <c r="B1092" s="150" t="s">
        <v>474</v>
      </c>
      <c r="C1092" s="151" t="s">
        <v>127</v>
      </c>
      <c r="D1092" s="152">
        <v>175000</v>
      </c>
      <c r="E1092" s="152">
        <v>175000</v>
      </c>
      <c r="F1092" s="152">
        <v>80472.37</v>
      </c>
      <c r="G1092" s="152">
        <v>45.984211428571427</v>
      </c>
    </row>
    <row r="1093" spans="1:7" s="26" customFormat="1" ht="15" x14ac:dyDescent="0.2">
      <c r="A1093" s="150"/>
      <c r="B1093" s="150" t="s">
        <v>475</v>
      </c>
      <c r="C1093" s="151" t="s">
        <v>98</v>
      </c>
      <c r="D1093" s="152">
        <v>175000</v>
      </c>
      <c r="E1093" s="152">
        <v>175000</v>
      </c>
      <c r="F1093" s="152">
        <v>80472.37</v>
      </c>
      <c r="G1093" s="152">
        <v>45.984211428571427</v>
      </c>
    </row>
    <row r="1094" spans="1:7" s="26" customFormat="1" ht="14.25" x14ac:dyDescent="0.2">
      <c r="A1094" s="153"/>
      <c r="B1094" s="153" t="s">
        <v>476</v>
      </c>
      <c r="C1094" s="154" t="s">
        <v>34</v>
      </c>
      <c r="D1094" s="155">
        <v>0</v>
      </c>
      <c r="E1094" s="155">
        <v>0</v>
      </c>
      <c r="F1094" s="155">
        <v>80472.37</v>
      </c>
      <c r="G1094" s="155">
        <v>0</v>
      </c>
    </row>
    <row r="1095" spans="1:7" s="26" customFormat="1" ht="30" x14ac:dyDescent="0.2">
      <c r="A1095" s="150"/>
      <c r="B1095" s="150" t="s">
        <v>405</v>
      </c>
      <c r="C1095" s="151" t="s">
        <v>101</v>
      </c>
      <c r="D1095" s="152">
        <v>123008.67</v>
      </c>
      <c r="E1095" s="152">
        <v>123008.67</v>
      </c>
      <c r="F1095" s="152">
        <v>123008.67</v>
      </c>
      <c r="G1095" s="152">
        <v>100</v>
      </c>
    </row>
    <row r="1096" spans="1:7" s="26" customFormat="1" ht="15" x14ac:dyDescent="0.2">
      <c r="A1096" s="150"/>
      <c r="B1096" s="150" t="s">
        <v>477</v>
      </c>
      <c r="C1096" s="151" t="s">
        <v>102</v>
      </c>
      <c r="D1096" s="152">
        <v>123008.67</v>
      </c>
      <c r="E1096" s="152">
        <v>123008.67</v>
      </c>
      <c r="F1096" s="152">
        <v>123008.67</v>
      </c>
      <c r="G1096" s="152">
        <v>100</v>
      </c>
    </row>
    <row r="1097" spans="1:7" s="26" customFormat="1" ht="14.25" x14ac:dyDescent="0.2">
      <c r="A1097" s="153"/>
      <c r="B1097" s="153" t="s">
        <v>478</v>
      </c>
      <c r="C1097" s="154" t="s">
        <v>104</v>
      </c>
      <c r="D1097" s="155">
        <v>0</v>
      </c>
      <c r="E1097" s="155">
        <v>0</v>
      </c>
      <c r="F1097" s="155">
        <v>123008.67</v>
      </c>
      <c r="G1097" s="155">
        <v>0</v>
      </c>
    </row>
    <row r="1098" spans="1:7" s="26" customFormat="1" ht="30" x14ac:dyDescent="0.2">
      <c r="A1098" s="150"/>
      <c r="B1098" s="150" t="s">
        <v>446</v>
      </c>
      <c r="C1098" s="151" t="s">
        <v>156</v>
      </c>
      <c r="D1098" s="152">
        <v>75000</v>
      </c>
      <c r="E1098" s="152">
        <v>75000</v>
      </c>
      <c r="F1098" s="152">
        <v>62470.85</v>
      </c>
      <c r="G1098" s="152">
        <v>83.294466666666665</v>
      </c>
    </row>
    <row r="1099" spans="1:7" s="26" customFormat="1" ht="15" x14ac:dyDescent="0.2">
      <c r="A1099" s="150"/>
      <c r="B1099" s="150" t="s">
        <v>447</v>
      </c>
      <c r="C1099" s="151" t="s">
        <v>157</v>
      </c>
      <c r="D1099" s="152">
        <v>75000</v>
      </c>
      <c r="E1099" s="152">
        <v>75000</v>
      </c>
      <c r="F1099" s="152">
        <v>62470.85</v>
      </c>
      <c r="G1099" s="152">
        <v>83.294466666666665</v>
      </c>
    </row>
    <row r="1100" spans="1:7" s="26" customFormat="1" ht="14.25" x14ac:dyDescent="0.2">
      <c r="A1100" s="153"/>
      <c r="B1100" s="153" t="s">
        <v>448</v>
      </c>
      <c r="C1100" s="154" t="s">
        <v>157</v>
      </c>
      <c r="D1100" s="155">
        <v>0</v>
      </c>
      <c r="E1100" s="155">
        <v>0</v>
      </c>
      <c r="F1100" s="155">
        <v>62470.85</v>
      </c>
      <c r="G1100" s="155">
        <v>0</v>
      </c>
    </row>
    <row r="1101" spans="1:7" s="26" customFormat="1" ht="30" x14ac:dyDescent="0.2">
      <c r="A1101" s="148" t="s">
        <v>449</v>
      </c>
      <c r="B1101" s="169" t="s">
        <v>450</v>
      </c>
      <c r="C1101" s="168"/>
      <c r="D1101" s="149">
        <v>58450</v>
      </c>
      <c r="E1101" s="149">
        <v>58450</v>
      </c>
      <c r="F1101" s="149">
        <v>58450</v>
      </c>
      <c r="G1101" s="149">
        <v>100</v>
      </c>
    </row>
    <row r="1102" spans="1:7" s="26" customFormat="1" ht="15" x14ac:dyDescent="0.2">
      <c r="A1102" s="150"/>
      <c r="B1102" s="150" t="s">
        <v>404</v>
      </c>
      <c r="C1102" s="151" t="s">
        <v>97</v>
      </c>
      <c r="D1102" s="152">
        <v>58450</v>
      </c>
      <c r="E1102" s="152">
        <v>58450</v>
      </c>
      <c r="F1102" s="152">
        <v>58450</v>
      </c>
      <c r="G1102" s="152">
        <v>100</v>
      </c>
    </row>
    <row r="1103" spans="1:7" s="26" customFormat="1" ht="30" x14ac:dyDescent="0.2">
      <c r="A1103" s="150"/>
      <c r="B1103" s="150" t="s">
        <v>405</v>
      </c>
      <c r="C1103" s="151" t="s">
        <v>101</v>
      </c>
      <c r="D1103" s="152">
        <v>58450</v>
      </c>
      <c r="E1103" s="152">
        <v>58450</v>
      </c>
      <c r="F1103" s="152">
        <v>58450</v>
      </c>
      <c r="G1103" s="152">
        <v>100</v>
      </c>
    </row>
    <row r="1104" spans="1:7" s="26" customFormat="1" ht="15" x14ac:dyDescent="0.2">
      <c r="A1104" s="150"/>
      <c r="B1104" s="150" t="s">
        <v>477</v>
      </c>
      <c r="C1104" s="151" t="s">
        <v>102</v>
      </c>
      <c r="D1104" s="152">
        <v>58450</v>
      </c>
      <c r="E1104" s="152">
        <v>58450</v>
      </c>
      <c r="F1104" s="152">
        <v>58450</v>
      </c>
      <c r="G1104" s="152">
        <v>100</v>
      </c>
    </row>
    <row r="1105" spans="1:7" s="26" customFormat="1" ht="14.25" x14ac:dyDescent="0.2">
      <c r="A1105" s="153"/>
      <c r="B1105" s="153" t="s">
        <v>478</v>
      </c>
      <c r="C1105" s="154" t="s">
        <v>104</v>
      </c>
      <c r="D1105" s="155">
        <v>0</v>
      </c>
      <c r="E1105" s="155">
        <v>0</v>
      </c>
      <c r="F1105" s="155">
        <v>58450</v>
      </c>
      <c r="G1105" s="155">
        <v>0</v>
      </c>
    </row>
    <row r="1106" spans="1:7" s="26" customFormat="1" ht="45" x14ac:dyDescent="0.2">
      <c r="A1106" s="146" t="s">
        <v>635</v>
      </c>
      <c r="B1106" s="167" t="s">
        <v>636</v>
      </c>
      <c r="C1106" s="168"/>
      <c r="D1106" s="147">
        <v>2450000</v>
      </c>
      <c r="E1106" s="147">
        <v>2450000</v>
      </c>
      <c r="F1106" s="147">
        <v>1752353.67</v>
      </c>
      <c r="G1106" s="147">
        <v>71.524639591836731</v>
      </c>
    </row>
    <row r="1107" spans="1:7" s="26" customFormat="1" ht="30" x14ac:dyDescent="0.2">
      <c r="A1107" s="148" t="s">
        <v>348</v>
      </c>
      <c r="B1107" s="169" t="s">
        <v>4</v>
      </c>
      <c r="C1107" s="168"/>
      <c r="D1107" s="149">
        <v>2176239.7999999998</v>
      </c>
      <c r="E1107" s="149">
        <v>2176239.7999999998</v>
      </c>
      <c r="F1107" s="149">
        <v>1733853.67</v>
      </c>
      <c r="G1107" s="149">
        <v>79.671995246112118</v>
      </c>
    </row>
    <row r="1108" spans="1:7" s="26" customFormat="1" ht="15" x14ac:dyDescent="0.2">
      <c r="A1108" s="150"/>
      <c r="B1108" s="150" t="s">
        <v>404</v>
      </c>
      <c r="C1108" s="151" t="s">
        <v>97</v>
      </c>
      <c r="D1108" s="152">
        <v>2176239.7999999998</v>
      </c>
      <c r="E1108" s="152">
        <v>2176239.7999999998</v>
      </c>
      <c r="F1108" s="152">
        <v>1733853.67</v>
      </c>
      <c r="G1108" s="152">
        <v>79.671995246112118</v>
      </c>
    </row>
    <row r="1109" spans="1:7" s="26" customFormat="1" ht="30" x14ac:dyDescent="0.2">
      <c r="A1109" s="150"/>
      <c r="B1109" s="150" t="s">
        <v>474</v>
      </c>
      <c r="C1109" s="151" t="s">
        <v>127</v>
      </c>
      <c r="D1109" s="152">
        <v>0</v>
      </c>
      <c r="E1109" s="152">
        <v>0</v>
      </c>
      <c r="F1109" s="152">
        <v>0</v>
      </c>
      <c r="G1109" s="152">
        <v>0</v>
      </c>
    </row>
    <row r="1110" spans="1:7" s="26" customFormat="1" ht="15" x14ac:dyDescent="0.2">
      <c r="A1110" s="150"/>
      <c r="B1110" s="150" t="s">
        <v>475</v>
      </c>
      <c r="C1110" s="151" t="s">
        <v>98</v>
      </c>
      <c r="D1110" s="152">
        <v>0</v>
      </c>
      <c r="E1110" s="152">
        <v>0</v>
      </c>
      <c r="F1110" s="152">
        <v>0</v>
      </c>
      <c r="G1110" s="152">
        <v>0</v>
      </c>
    </row>
    <row r="1111" spans="1:7" s="26" customFormat="1" ht="14.25" x14ac:dyDescent="0.2">
      <c r="A1111" s="153"/>
      <c r="B1111" s="153" t="s">
        <v>476</v>
      </c>
      <c r="C1111" s="154" t="s">
        <v>34</v>
      </c>
      <c r="D1111" s="155">
        <v>0</v>
      </c>
      <c r="E1111" s="155">
        <v>0</v>
      </c>
      <c r="F1111" s="155">
        <v>0</v>
      </c>
      <c r="G1111" s="155">
        <v>0</v>
      </c>
    </row>
    <row r="1112" spans="1:7" s="26" customFormat="1" ht="30" x14ac:dyDescent="0.2">
      <c r="A1112" s="150"/>
      <c r="B1112" s="150" t="s">
        <v>405</v>
      </c>
      <c r="C1112" s="151" t="s">
        <v>101</v>
      </c>
      <c r="D1112" s="152">
        <v>2176239.7999999998</v>
      </c>
      <c r="E1112" s="152">
        <v>2176239.7999999998</v>
      </c>
      <c r="F1112" s="152">
        <v>1733853.67</v>
      </c>
      <c r="G1112" s="152">
        <v>79.671995246112118</v>
      </c>
    </row>
    <row r="1113" spans="1:7" s="26" customFormat="1" ht="15" x14ac:dyDescent="0.2">
      <c r="A1113" s="150"/>
      <c r="B1113" s="150" t="s">
        <v>477</v>
      </c>
      <c r="C1113" s="151" t="s">
        <v>102</v>
      </c>
      <c r="D1113" s="152">
        <v>2116239.7999999998</v>
      </c>
      <c r="E1113" s="152">
        <v>2116239.7999999998</v>
      </c>
      <c r="F1113" s="152">
        <v>1673928.67</v>
      </c>
      <c r="G1113" s="152">
        <v>79.099196130797651</v>
      </c>
    </row>
    <row r="1114" spans="1:7" s="26" customFormat="1" ht="14.25" x14ac:dyDescent="0.2">
      <c r="A1114" s="153"/>
      <c r="B1114" s="153" t="s">
        <v>478</v>
      </c>
      <c r="C1114" s="154" t="s">
        <v>104</v>
      </c>
      <c r="D1114" s="155">
        <v>0</v>
      </c>
      <c r="E1114" s="155">
        <v>0</v>
      </c>
      <c r="F1114" s="155">
        <v>1673928.67</v>
      </c>
      <c r="G1114" s="155">
        <v>0</v>
      </c>
    </row>
    <row r="1115" spans="1:7" s="26" customFormat="1" ht="15" x14ac:dyDescent="0.2">
      <c r="A1115" s="150"/>
      <c r="B1115" s="150" t="s">
        <v>406</v>
      </c>
      <c r="C1115" s="151" t="s">
        <v>105</v>
      </c>
      <c r="D1115" s="152">
        <v>60000</v>
      </c>
      <c r="E1115" s="152">
        <v>60000</v>
      </c>
      <c r="F1115" s="152">
        <v>59925</v>
      </c>
      <c r="G1115" s="152">
        <v>99.875</v>
      </c>
    </row>
    <row r="1116" spans="1:7" s="26" customFormat="1" ht="14.25" x14ac:dyDescent="0.2">
      <c r="A1116" s="153"/>
      <c r="B1116" s="153" t="s">
        <v>407</v>
      </c>
      <c r="C1116" s="154" t="s">
        <v>149</v>
      </c>
      <c r="D1116" s="155">
        <v>0</v>
      </c>
      <c r="E1116" s="155">
        <v>0</v>
      </c>
      <c r="F1116" s="155">
        <v>59925</v>
      </c>
      <c r="G1116" s="155">
        <v>0</v>
      </c>
    </row>
    <row r="1117" spans="1:7" s="26" customFormat="1" ht="30" x14ac:dyDescent="0.2">
      <c r="A1117" s="148" t="s">
        <v>449</v>
      </c>
      <c r="B1117" s="169" t="s">
        <v>450</v>
      </c>
      <c r="C1117" s="168"/>
      <c r="D1117" s="149">
        <v>273760.2</v>
      </c>
      <c r="E1117" s="149">
        <v>273760.2</v>
      </c>
      <c r="F1117" s="149">
        <v>18500</v>
      </c>
      <c r="G1117" s="149">
        <v>6.7577390723706365</v>
      </c>
    </row>
    <row r="1118" spans="1:7" s="26" customFormat="1" ht="15" x14ac:dyDescent="0.2">
      <c r="A1118" s="150"/>
      <c r="B1118" s="150" t="s">
        <v>307</v>
      </c>
      <c r="C1118" s="151" t="s">
        <v>38</v>
      </c>
      <c r="D1118" s="152">
        <v>20000</v>
      </c>
      <c r="E1118" s="152">
        <v>20000</v>
      </c>
      <c r="F1118" s="152">
        <v>18500</v>
      </c>
      <c r="G1118" s="152">
        <v>92.5</v>
      </c>
    </row>
    <row r="1119" spans="1:7" s="26" customFormat="1" ht="15" x14ac:dyDescent="0.2">
      <c r="A1119" s="150"/>
      <c r="B1119" s="150" t="s">
        <v>308</v>
      </c>
      <c r="C1119" s="151" t="s">
        <v>46</v>
      </c>
      <c r="D1119" s="152">
        <v>20000</v>
      </c>
      <c r="E1119" s="152">
        <v>20000</v>
      </c>
      <c r="F1119" s="152">
        <v>18500</v>
      </c>
      <c r="G1119" s="152">
        <v>92.5</v>
      </c>
    </row>
    <row r="1120" spans="1:7" s="26" customFormat="1" ht="15" x14ac:dyDescent="0.2">
      <c r="A1120" s="150"/>
      <c r="B1120" s="150" t="s">
        <v>377</v>
      </c>
      <c r="C1120" s="151" t="s">
        <v>56</v>
      </c>
      <c r="D1120" s="152">
        <v>20000</v>
      </c>
      <c r="E1120" s="152">
        <v>20000</v>
      </c>
      <c r="F1120" s="152">
        <v>18500</v>
      </c>
      <c r="G1120" s="152">
        <v>92.5</v>
      </c>
    </row>
    <row r="1121" spans="1:7" s="26" customFormat="1" ht="14.25" x14ac:dyDescent="0.2">
      <c r="A1121" s="153"/>
      <c r="B1121" s="153" t="s">
        <v>379</v>
      </c>
      <c r="C1121" s="154" t="s">
        <v>62</v>
      </c>
      <c r="D1121" s="155">
        <v>0</v>
      </c>
      <c r="E1121" s="155">
        <v>0</v>
      </c>
      <c r="F1121" s="155">
        <v>18500</v>
      </c>
      <c r="G1121" s="155">
        <v>0</v>
      </c>
    </row>
    <row r="1122" spans="1:7" s="26" customFormat="1" ht="15" x14ac:dyDescent="0.2">
      <c r="A1122" s="150"/>
      <c r="B1122" s="150" t="s">
        <v>404</v>
      </c>
      <c r="C1122" s="151" t="s">
        <v>97</v>
      </c>
      <c r="D1122" s="152">
        <v>253760.2</v>
      </c>
      <c r="E1122" s="152">
        <v>253760.2</v>
      </c>
      <c r="F1122" s="152">
        <v>0</v>
      </c>
      <c r="G1122" s="152">
        <v>0</v>
      </c>
    </row>
    <row r="1123" spans="1:7" s="26" customFormat="1" ht="30" x14ac:dyDescent="0.2">
      <c r="A1123" s="150"/>
      <c r="B1123" s="150" t="s">
        <v>405</v>
      </c>
      <c r="C1123" s="151" t="s">
        <v>101</v>
      </c>
      <c r="D1123" s="152">
        <v>253760.2</v>
      </c>
      <c r="E1123" s="152">
        <v>253760.2</v>
      </c>
      <c r="F1123" s="152">
        <v>0</v>
      </c>
      <c r="G1123" s="152">
        <v>0</v>
      </c>
    </row>
    <row r="1124" spans="1:7" s="26" customFormat="1" ht="15" x14ac:dyDescent="0.2">
      <c r="A1124" s="150"/>
      <c r="B1124" s="150" t="s">
        <v>477</v>
      </c>
      <c r="C1124" s="151" t="s">
        <v>102</v>
      </c>
      <c r="D1124" s="152">
        <v>253760.2</v>
      </c>
      <c r="E1124" s="152">
        <v>253760.2</v>
      </c>
      <c r="F1124" s="152">
        <v>0</v>
      </c>
      <c r="G1124" s="152">
        <v>0</v>
      </c>
    </row>
    <row r="1125" spans="1:7" s="26" customFormat="1" ht="14.25" x14ac:dyDescent="0.2">
      <c r="A1125" s="153"/>
      <c r="B1125" s="153" t="s">
        <v>478</v>
      </c>
      <c r="C1125" s="154" t="s">
        <v>104</v>
      </c>
      <c r="D1125" s="155">
        <v>0</v>
      </c>
      <c r="E1125" s="155">
        <v>0</v>
      </c>
      <c r="F1125" s="155">
        <v>0</v>
      </c>
      <c r="G1125" s="155">
        <v>0</v>
      </c>
    </row>
    <row r="1126" spans="1:7" s="26" customFormat="1" ht="45" x14ac:dyDescent="0.2">
      <c r="A1126" s="146" t="s">
        <v>637</v>
      </c>
      <c r="B1126" s="167" t="s">
        <v>638</v>
      </c>
      <c r="C1126" s="168"/>
      <c r="D1126" s="147">
        <v>210000</v>
      </c>
      <c r="E1126" s="147">
        <v>210000</v>
      </c>
      <c r="F1126" s="147">
        <v>159841.37</v>
      </c>
      <c r="G1126" s="147">
        <v>76.114938095238102</v>
      </c>
    </row>
    <row r="1127" spans="1:7" s="26" customFormat="1" ht="30" x14ac:dyDescent="0.2">
      <c r="A1127" s="148" t="s">
        <v>348</v>
      </c>
      <c r="B1127" s="169" t="s">
        <v>4</v>
      </c>
      <c r="C1127" s="168"/>
      <c r="D1127" s="149">
        <v>156100</v>
      </c>
      <c r="E1127" s="149">
        <v>156100</v>
      </c>
      <c r="F1127" s="149">
        <v>113115.41</v>
      </c>
      <c r="G1127" s="149">
        <v>72.463427290198595</v>
      </c>
    </row>
    <row r="1128" spans="1:7" s="26" customFormat="1" ht="15" x14ac:dyDescent="0.2">
      <c r="A1128" s="150"/>
      <c r="B1128" s="150" t="s">
        <v>307</v>
      </c>
      <c r="C1128" s="151" t="s">
        <v>38</v>
      </c>
      <c r="D1128" s="152">
        <v>81100</v>
      </c>
      <c r="E1128" s="152">
        <v>81100</v>
      </c>
      <c r="F1128" s="152">
        <v>50190.41</v>
      </c>
      <c r="G1128" s="152">
        <v>61.887065351418002</v>
      </c>
    </row>
    <row r="1129" spans="1:7" s="26" customFormat="1" ht="15" x14ac:dyDescent="0.2">
      <c r="A1129" s="150"/>
      <c r="B1129" s="150" t="s">
        <v>313</v>
      </c>
      <c r="C1129" s="151" t="s">
        <v>87</v>
      </c>
      <c r="D1129" s="152">
        <v>81100</v>
      </c>
      <c r="E1129" s="152">
        <v>81100</v>
      </c>
      <c r="F1129" s="152">
        <v>50190.41</v>
      </c>
      <c r="G1129" s="152">
        <v>61.887065351418002</v>
      </c>
    </row>
    <row r="1130" spans="1:7" s="26" customFormat="1" ht="15" x14ac:dyDescent="0.2">
      <c r="A1130" s="150"/>
      <c r="B1130" s="150" t="s">
        <v>619</v>
      </c>
      <c r="C1130" s="151" t="s">
        <v>96</v>
      </c>
      <c r="D1130" s="152">
        <v>81100</v>
      </c>
      <c r="E1130" s="152">
        <v>81100</v>
      </c>
      <c r="F1130" s="152">
        <v>50190.41</v>
      </c>
      <c r="G1130" s="152">
        <v>61.887065351418002</v>
      </c>
    </row>
    <row r="1131" spans="1:7" s="26" customFormat="1" ht="28.5" x14ac:dyDescent="0.2">
      <c r="A1131" s="153"/>
      <c r="B1131" s="153" t="s">
        <v>620</v>
      </c>
      <c r="C1131" s="154" t="s">
        <v>621</v>
      </c>
      <c r="D1131" s="155">
        <v>0</v>
      </c>
      <c r="E1131" s="155">
        <v>0</v>
      </c>
      <c r="F1131" s="155">
        <v>50190.41</v>
      </c>
      <c r="G1131" s="155">
        <v>0</v>
      </c>
    </row>
    <row r="1132" spans="1:7" s="26" customFormat="1" ht="15" x14ac:dyDescent="0.2">
      <c r="A1132" s="150"/>
      <c r="B1132" s="150" t="s">
        <v>404</v>
      </c>
      <c r="C1132" s="151" t="s">
        <v>97</v>
      </c>
      <c r="D1132" s="152">
        <v>75000</v>
      </c>
      <c r="E1132" s="152">
        <v>75000</v>
      </c>
      <c r="F1132" s="152">
        <v>62925</v>
      </c>
      <c r="G1132" s="152">
        <v>83.9</v>
      </c>
    </row>
    <row r="1133" spans="1:7" s="26" customFormat="1" ht="30" x14ac:dyDescent="0.2">
      <c r="A1133" s="150"/>
      <c r="B1133" s="150" t="s">
        <v>405</v>
      </c>
      <c r="C1133" s="151" t="s">
        <v>101</v>
      </c>
      <c r="D1133" s="152">
        <v>75000</v>
      </c>
      <c r="E1133" s="152">
        <v>75000</v>
      </c>
      <c r="F1133" s="152">
        <v>62925</v>
      </c>
      <c r="G1133" s="152">
        <v>83.9</v>
      </c>
    </row>
    <row r="1134" spans="1:7" s="26" customFormat="1" ht="15" x14ac:dyDescent="0.2">
      <c r="A1134" s="150"/>
      <c r="B1134" s="150" t="s">
        <v>477</v>
      </c>
      <c r="C1134" s="151" t="s">
        <v>102</v>
      </c>
      <c r="D1134" s="152">
        <v>10000</v>
      </c>
      <c r="E1134" s="152">
        <v>10000</v>
      </c>
      <c r="F1134" s="152">
        <v>0</v>
      </c>
      <c r="G1134" s="152">
        <v>0</v>
      </c>
    </row>
    <row r="1135" spans="1:7" s="26" customFormat="1" ht="14.25" x14ac:dyDescent="0.2">
      <c r="A1135" s="153"/>
      <c r="B1135" s="153" t="s">
        <v>478</v>
      </c>
      <c r="C1135" s="154" t="s">
        <v>104</v>
      </c>
      <c r="D1135" s="155">
        <v>0</v>
      </c>
      <c r="E1135" s="155">
        <v>0</v>
      </c>
      <c r="F1135" s="155">
        <v>0</v>
      </c>
      <c r="G1135" s="155">
        <v>0</v>
      </c>
    </row>
    <row r="1136" spans="1:7" s="26" customFormat="1" ht="15" x14ac:dyDescent="0.2">
      <c r="A1136" s="150"/>
      <c r="B1136" s="150" t="s">
        <v>612</v>
      </c>
      <c r="C1136" s="151" t="s">
        <v>109</v>
      </c>
      <c r="D1136" s="152">
        <v>65000</v>
      </c>
      <c r="E1136" s="152">
        <v>65000</v>
      </c>
      <c r="F1136" s="152">
        <v>62925</v>
      </c>
      <c r="G1136" s="152">
        <v>96.807692307692307</v>
      </c>
    </row>
    <row r="1137" spans="1:7" s="26" customFormat="1" ht="14.25" x14ac:dyDescent="0.2">
      <c r="A1137" s="153"/>
      <c r="B1137" s="153" t="s">
        <v>613</v>
      </c>
      <c r="C1137" s="154" t="s">
        <v>327</v>
      </c>
      <c r="D1137" s="155">
        <v>0</v>
      </c>
      <c r="E1137" s="155">
        <v>0</v>
      </c>
      <c r="F1137" s="155">
        <v>62925</v>
      </c>
      <c r="G1137" s="155">
        <v>0</v>
      </c>
    </row>
    <row r="1138" spans="1:7" s="26" customFormat="1" ht="30" x14ac:dyDescent="0.2">
      <c r="A1138" s="148" t="s">
        <v>625</v>
      </c>
      <c r="B1138" s="169" t="s">
        <v>626</v>
      </c>
      <c r="C1138" s="168"/>
      <c r="D1138" s="149">
        <v>50000</v>
      </c>
      <c r="E1138" s="149">
        <v>50000</v>
      </c>
      <c r="F1138" s="149">
        <v>42825.96</v>
      </c>
      <c r="G1138" s="149">
        <v>85.651920000000004</v>
      </c>
    </row>
    <row r="1139" spans="1:7" s="26" customFormat="1" ht="15" x14ac:dyDescent="0.2">
      <c r="A1139" s="150"/>
      <c r="B1139" s="150" t="s">
        <v>307</v>
      </c>
      <c r="C1139" s="151" t="s">
        <v>38</v>
      </c>
      <c r="D1139" s="152">
        <v>50000</v>
      </c>
      <c r="E1139" s="152">
        <v>50000</v>
      </c>
      <c r="F1139" s="152">
        <v>42825.96</v>
      </c>
      <c r="G1139" s="152">
        <v>85.651920000000004</v>
      </c>
    </row>
    <row r="1140" spans="1:7" s="26" customFormat="1" ht="15" x14ac:dyDescent="0.2">
      <c r="A1140" s="150"/>
      <c r="B1140" s="150" t="s">
        <v>313</v>
      </c>
      <c r="C1140" s="151" t="s">
        <v>87</v>
      </c>
      <c r="D1140" s="152">
        <v>50000</v>
      </c>
      <c r="E1140" s="152">
        <v>50000</v>
      </c>
      <c r="F1140" s="152">
        <v>42825.96</v>
      </c>
      <c r="G1140" s="152">
        <v>85.651920000000004</v>
      </c>
    </row>
    <row r="1141" spans="1:7" s="26" customFormat="1" ht="15" x14ac:dyDescent="0.2">
      <c r="A1141" s="150"/>
      <c r="B1141" s="150" t="s">
        <v>619</v>
      </c>
      <c r="C1141" s="151" t="s">
        <v>96</v>
      </c>
      <c r="D1141" s="152">
        <v>50000</v>
      </c>
      <c r="E1141" s="152">
        <v>50000</v>
      </c>
      <c r="F1141" s="152">
        <v>42825.96</v>
      </c>
      <c r="G1141" s="152">
        <v>85.651920000000004</v>
      </c>
    </row>
    <row r="1142" spans="1:7" s="26" customFormat="1" ht="28.5" x14ac:dyDescent="0.2">
      <c r="A1142" s="153"/>
      <c r="B1142" s="153" t="s">
        <v>620</v>
      </c>
      <c r="C1142" s="154" t="s">
        <v>621</v>
      </c>
      <c r="D1142" s="155">
        <v>0</v>
      </c>
      <c r="E1142" s="155">
        <v>0</v>
      </c>
      <c r="F1142" s="155">
        <v>42825.96</v>
      </c>
      <c r="G1142" s="155">
        <v>0</v>
      </c>
    </row>
    <row r="1143" spans="1:7" s="26" customFormat="1" ht="30" x14ac:dyDescent="0.2">
      <c r="A1143" s="148" t="s">
        <v>449</v>
      </c>
      <c r="B1143" s="169" t="s">
        <v>450</v>
      </c>
      <c r="C1143" s="168"/>
      <c r="D1143" s="149">
        <v>3900</v>
      </c>
      <c r="E1143" s="149">
        <v>3900</v>
      </c>
      <c r="F1143" s="149">
        <v>3900</v>
      </c>
      <c r="G1143" s="149">
        <v>100</v>
      </c>
    </row>
    <row r="1144" spans="1:7" s="26" customFormat="1" ht="15" x14ac:dyDescent="0.2">
      <c r="A1144" s="150"/>
      <c r="B1144" s="150" t="s">
        <v>307</v>
      </c>
      <c r="C1144" s="151" t="s">
        <v>38</v>
      </c>
      <c r="D1144" s="152">
        <v>3900</v>
      </c>
      <c r="E1144" s="152">
        <v>3900</v>
      </c>
      <c r="F1144" s="152">
        <v>3900</v>
      </c>
      <c r="G1144" s="152">
        <v>100</v>
      </c>
    </row>
    <row r="1145" spans="1:7" s="26" customFormat="1" ht="15" x14ac:dyDescent="0.2">
      <c r="A1145" s="150"/>
      <c r="B1145" s="150" t="s">
        <v>313</v>
      </c>
      <c r="C1145" s="151" t="s">
        <v>87</v>
      </c>
      <c r="D1145" s="152">
        <v>3900</v>
      </c>
      <c r="E1145" s="152">
        <v>3900</v>
      </c>
      <c r="F1145" s="152">
        <v>3900</v>
      </c>
      <c r="G1145" s="152">
        <v>100</v>
      </c>
    </row>
    <row r="1146" spans="1:7" s="26" customFormat="1" ht="15" x14ac:dyDescent="0.2">
      <c r="A1146" s="150"/>
      <c r="B1146" s="150" t="s">
        <v>619</v>
      </c>
      <c r="C1146" s="151" t="s">
        <v>96</v>
      </c>
      <c r="D1146" s="152">
        <v>3900</v>
      </c>
      <c r="E1146" s="152">
        <v>3900</v>
      </c>
      <c r="F1146" s="152">
        <v>3900</v>
      </c>
      <c r="G1146" s="152">
        <v>100</v>
      </c>
    </row>
    <row r="1147" spans="1:7" s="26" customFormat="1" ht="28.5" x14ac:dyDescent="0.2">
      <c r="A1147" s="153"/>
      <c r="B1147" s="153" t="s">
        <v>620</v>
      </c>
      <c r="C1147" s="154" t="s">
        <v>621</v>
      </c>
      <c r="D1147" s="155">
        <v>0</v>
      </c>
      <c r="E1147" s="155">
        <v>0</v>
      </c>
      <c r="F1147" s="155">
        <v>3900</v>
      </c>
      <c r="G1147" s="155">
        <v>0</v>
      </c>
    </row>
    <row r="1148" spans="1:7" s="26" customFormat="1" ht="45" x14ac:dyDescent="0.2">
      <c r="A1148" s="146" t="s">
        <v>639</v>
      </c>
      <c r="B1148" s="167" t="s">
        <v>640</v>
      </c>
      <c r="C1148" s="168"/>
      <c r="D1148" s="147">
        <v>93000</v>
      </c>
      <c r="E1148" s="147">
        <v>93000</v>
      </c>
      <c r="F1148" s="147">
        <v>92312.960000000006</v>
      </c>
      <c r="G1148" s="147">
        <v>99.261247311827958</v>
      </c>
    </row>
    <row r="1149" spans="1:7" s="26" customFormat="1" ht="30" x14ac:dyDescent="0.2">
      <c r="A1149" s="148" t="s">
        <v>348</v>
      </c>
      <c r="B1149" s="169" t="s">
        <v>4</v>
      </c>
      <c r="C1149" s="168"/>
      <c r="D1149" s="149">
        <v>93000</v>
      </c>
      <c r="E1149" s="149">
        <v>93000</v>
      </c>
      <c r="F1149" s="149">
        <v>92312.960000000006</v>
      </c>
      <c r="G1149" s="149">
        <v>99.261247311827958</v>
      </c>
    </row>
    <row r="1150" spans="1:7" s="26" customFormat="1" ht="15" x14ac:dyDescent="0.2">
      <c r="A1150" s="150"/>
      <c r="B1150" s="150" t="s">
        <v>307</v>
      </c>
      <c r="C1150" s="151" t="s">
        <v>38</v>
      </c>
      <c r="D1150" s="152">
        <v>93000</v>
      </c>
      <c r="E1150" s="152">
        <v>93000</v>
      </c>
      <c r="F1150" s="152">
        <v>92312.960000000006</v>
      </c>
      <c r="G1150" s="152">
        <v>99.261247311827958</v>
      </c>
    </row>
    <row r="1151" spans="1:7" s="26" customFormat="1" ht="15" x14ac:dyDescent="0.2">
      <c r="A1151" s="150"/>
      <c r="B1151" s="150" t="s">
        <v>313</v>
      </c>
      <c r="C1151" s="151" t="s">
        <v>87</v>
      </c>
      <c r="D1151" s="152">
        <v>93000</v>
      </c>
      <c r="E1151" s="152">
        <v>93000</v>
      </c>
      <c r="F1151" s="152">
        <v>92312.960000000006</v>
      </c>
      <c r="G1151" s="152">
        <v>99.261247311827958</v>
      </c>
    </row>
    <row r="1152" spans="1:7" s="26" customFormat="1" ht="15" x14ac:dyDescent="0.2">
      <c r="A1152" s="150"/>
      <c r="B1152" s="150" t="s">
        <v>619</v>
      </c>
      <c r="C1152" s="151" t="s">
        <v>96</v>
      </c>
      <c r="D1152" s="152">
        <v>93000</v>
      </c>
      <c r="E1152" s="152">
        <v>93000</v>
      </c>
      <c r="F1152" s="152">
        <v>92312.960000000006</v>
      </c>
      <c r="G1152" s="152">
        <v>99.261247311827958</v>
      </c>
    </row>
    <row r="1153" spans="1:7" s="26" customFormat="1" ht="28.5" x14ac:dyDescent="0.2">
      <c r="A1153" s="153"/>
      <c r="B1153" s="153" t="s">
        <v>620</v>
      </c>
      <c r="C1153" s="154" t="s">
        <v>621</v>
      </c>
      <c r="D1153" s="155">
        <v>0</v>
      </c>
      <c r="E1153" s="155">
        <v>0</v>
      </c>
      <c r="F1153" s="155">
        <v>92312.960000000006</v>
      </c>
      <c r="G1153" s="155">
        <v>0</v>
      </c>
    </row>
    <row r="1154" spans="1:7" s="26" customFormat="1" ht="45" x14ac:dyDescent="0.2">
      <c r="A1154" s="146" t="s">
        <v>641</v>
      </c>
      <c r="B1154" s="167" t="s">
        <v>642</v>
      </c>
      <c r="C1154" s="168"/>
      <c r="D1154" s="147">
        <v>115000</v>
      </c>
      <c r="E1154" s="147">
        <v>115000</v>
      </c>
      <c r="F1154" s="147">
        <v>114391.11</v>
      </c>
      <c r="G1154" s="147">
        <v>99.470530434782603</v>
      </c>
    </row>
    <row r="1155" spans="1:7" s="26" customFormat="1" ht="30" x14ac:dyDescent="0.2">
      <c r="A1155" s="148" t="s">
        <v>348</v>
      </c>
      <c r="B1155" s="169" t="s">
        <v>4</v>
      </c>
      <c r="C1155" s="168"/>
      <c r="D1155" s="149">
        <v>3337.54</v>
      </c>
      <c r="E1155" s="149">
        <v>3337.54</v>
      </c>
      <c r="F1155" s="149">
        <v>2728.65</v>
      </c>
      <c r="G1155" s="149">
        <v>81.756323519718123</v>
      </c>
    </row>
    <row r="1156" spans="1:7" s="26" customFormat="1" ht="15" x14ac:dyDescent="0.2">
      <c r="A1156" s="150"/>
      <c r="B1156" s="150" t="s">
        <v>307</v>
      </c>
      <c r="C1156" s="151" t="s">
        <v>38</v>
      </c>
      <c r="D1156" s="152">
        <v>0</v>
      </c>
      <c r="E1156" s="152">
        <v>0</v>
      </c>
      <c r="F1156" s="152">
        <v>0</v>
      </c>
      <c r="G1156" s="152">
        <v>0</v>
      </c>
    </row>
    <row r="1157" spans="1:7" s="26" customFormat="1" ht="15" x14ac:dyDescent="0.2">
      <c r="A1157" s="150"/>
      <c r="B1157" s="150" t="s">
        <v>308</v>
      </c>
      <c r="C1157" s="151" t="s">
        <v>46</v>
      </c>
      <c r="D1157" s="152">
        <v>0</v>
      </c>
      <c r="E1157" s="152">
        <v>0</v>
      </c>
      <c r="F1157" s="152">
        <v>0</v>
      </c>
      <c r="G1157" s="152">
        <v>0</v>
      </c>
    </row>
    <row r="1158" spans="1:7" s="26" customFormat="1" ht="15" x14ac:dyDescent="0.2">
      <c r="A1158" s="150"/>
      <c r="B1158" s="150" t="s">
        <v>377</v>
      </c>
      <c r="C1158" s="151" t="s">
        <v>56</v>
      </c>
      <c r="D1158" s="152">
        <v>0</v>
      </c>
      <c r="E1158" s="152">
        <v>0</v>
      </c>
      <c r="F1158" s="152">
        <v>0</v>
      </c>
      <c r="G1158" s="152">
        <v>0</v>
      </c>
    </row>
    <row r="1159" spans="1:7" s="26" customFormat="1" ht="14.25" x14ac:dyDescent="0.2">
      <c r="A1159" s="153"/>
      <c r="B1159" s="153" t="s">
        <v>398</v>
      </c>
      <c r="C1159" s="154" t="s">
        <v>58</v>
      </c>
      <c r="D1159" s="155">
        <v>0</v>
      </c>
      <c r="E1159" s="155">
        <v>0</v>
      </c>
      <c r="F1159" s="155">
        <v>0</v>
      </c>
      <c r="G1159" s="155">
        <v>0</v>
      </c>
    </row>
    <row r="1160" spans="1:7" s="26" customFormat="1" ht="15" x14ac:dyDescent="0.2">
      <c r="A1160" s="150"/>
      <c r="B1160" s="150" t="s">
        <v>404</v>
      </c>
      <c r="C1160" s="151" t="s">
        <v>97</v>
      </c>
      <c r="D1160" s="152">
        <v>3337.54</v>
      </c>
      <c r="E1160" s="152">
        <v>3337.54</v>
      </c>
      <c r="F1160" s="152">
        <v>2728.65</v>
      </c>
      <c r="G1160" s="152">
        <v>81.756323519718123</v>
      </c>
    </row>
    <row r="1161" spans="1:7" s="26" customFormat="1" ht="30" x14ac:dyDescent="0.2">
      <c r="A1161" s="150"/>
      <c r="B1161" s="150" t="s">
        <v>405</v>
      </c>
      <c r="C1161" s="151" t="s">
        <v>101</v>
      </c>
      <c r="D1161" s="152">
        <v>3337.54</v>
      </c>
      <c r="E1161" s="152">
        <v>3337.54</v>
      </c>
      <c r="F1161" s="152">
        <v>2728.65</v>
      </c>
      <c r="G1161" s="152">
        <v>81.756323519718123</v>
      </c>
    </row>
    <row r="1162" spans="1:7" s="26" customFormat="1" ht="15" x14ac:dyDescent="0.2">
      <c r="A1162" s="150"/>
      <c r="B1162" s="150" t="s">
        <v>406</v>
      </c>
      <c r="C1162" s="151" t="s">
        <v>105</v>
      </c>
      <c r="D1162" s="152">
        <v>3337.54</v>
      </c>
      <c r="E1162" s="152">
        <v>3337.54</v>
      </c>
      <c r="F1162" s="152">
        <v>2728.65</v>
      </c>
      <c r="G1162" s="152">
        <v>81.756323519718123</v>
      </c>
    </row>
    <row r="1163" spans="1:7" s="26" customFormat="1" ht="14.25" x14ac:dyDescent="0.2">
      <c r="A1163" s="153"/>
      <c r="B1163" s="153" t="s">
        <v>643</v>
      </c>
      <c r="C1163" s="154" t="s">
        <v>168</v>
      </c>
      <c r="D1163" s="155">
        <v>0</v>
      </c>
      <c r="E1163" s="155">
        <v>0</v>
      </c>
      <c r="F1163" s="155">
        <v>2728.65</v>
      </c>
      <c r="G1163" s="155">
        <v>0</v>
      </c>
    </row>
    <row r="1164" spans="1:7" s="26" customFormat="1" ht="30" x14ac:dyDescent="0.2">
      <c r="A1164" s="148" t="s">
        <v>555</v>
      </c>
      <c r="B1164" s="169" t="s">
        <v>556</v>
      </c>
      <c r="C1164" s="168"/>
      <c r="D1164" s="149">
        <v>111662.46</v>
      </c>
      <c r="E1164" s="149">
        <v>111662.46</v>
      </c>
      <c r="F1164" s="149">
        <v>111662.46</v>
      </c>
      <c r="G1164" s="149">
        <v>100</v>
      </c>
    </row>
    <row r="1165" spans="1:7" s="26" customFormat="1" ht="15" x14ac:dyDescent="0.2">
      <c r="A1165" s="150"/>
      <c r="B1165" s="150" t="s">
        <v>404</v>
      </c>
      <c r="C1165" s="151" t="s">
        <v>97</v>
      </c>
      <c r="D1165" s="152">
        <v>111662.46</v>
      </c>
      <c r="E1165" s="152">
        <v>111662.46</v>
      </c>
      <c r="F1165" s="152">
        <v>111662.46</v>
      </c>
      <c r="G1165" s="152">
        <v>100</v>
      </c>
    </row>
    <row r="1166" spans="1:7" s="26" customFormat="1" ht="30" x14ac:dyDescent="0.2">
      <c r="A1166" s="150"/>
      <c r="B1166" s="150" t="s">
        <v>405</v>
      </c>
      <c r="C1166" s="151" t="s">
        <v>101</v>
      </c>
      <c r="D1166" s="152">
        <v>111662.46</v>
      </c>
      <c r="E1166" s="152">
        <v>111662.46</v>
      </c>
      <c r="F1166" s="152">
        <v>111662.46</v>
      </c>
      <c r="G1166" s="152">
        <v>100</v>
      </c>
    </row>
    <row r="1167" spans="1:7" s="26" customFormat="1" ht="15" x14ac:dyDescent="0.2">
      <c r="A1167" s="150"/>
      <c r="B1167" s="150" t="s">
        <v>406</v>
      </c>
      <c r="C1167" s="151" t="s">
        <v>105</v>
      </c>
      <c r="D1167" s="152">
        <v>111662.46</v>
      </c>
      <c r="E1167" s="152">
        <v>111662.46</v>
      </c>
      <c r="F1167" s="152">
        <v>111662.46</v>
      </c>
      <c r="G1167" s="152">
        <v>100</v>
      </c>
    </row>
    <row r="1168" spans="1:7" s="26" customFormat="1" ht="14.25" x14ac:dyDescent="0.2">
      <c r="A1168" s="153"/>
      <c r="B1168" s="153" t="s">
        <v>643</v>
      </c>
      <c r="C1168" s="154" t="s">
        <v>168</v>
      </c>
      <c r="D1168" s="155">
        <v>0</v>
      </c>
      <c r="E1168" s="155">
        <v>0</v>
      </c>
      <c r="F1168" s="155">
        <v>111662.46</v>
      </c>
      <c r="G1168" s="155">
        <v>0</v>
      </c>
    </row>
    <row r="1169" spans="1:7" s="26" customFormat="1" ht="45" x14ac:dyDescent="0.2">
      <c r="A1169" s="146" t="s">
        <v>768</v>
      </c>
      <c r="B1169" s="167" t="s">
        <v>769</v>
      </c>
      <c r="C1169" s="168"/>
      <c r="D1169" s="147">
        <v>20000</v>
      </c>
      <c r="E1169" s="147">
        <v>20000</v>
      </c>
      <c r="F1169" s="147">
        <v>20000</v>
      </c>
      <c r="G1169" s="147">
        <v>100</v>
      </c>
    </row>
    <row r="1170" spans="1:7" s="26" customFormat="1" ht="30" x14ac:dyDescent="0.2">
      <c r="A1170" s="148" t="s">
        <v>348</v>
      </c>
      <c r="B1170" s="169" t="s">
        <v>4</v>
      </c>
      <c r="C1170" s="168"/>
      <c r="D1170" s="149">
        <v>20000</v>
      </c>
      <c r="E1170" s="149">
        <v>20000</v>
      </c>
      <c r="F1170" s="149">
        <v>20000</v>
      </c>
      <c r="G1170" s="149">
        <v>100</v>
      </c>
    </row>
    <row r="1171" spans="1:7" s="26" customFormat="1" ht="15" x14ac:dyDescent="0.2">
      <c r="A1171" s="150"/>
      <c r="B1171" s="150" t="s">
        <v>307</v>
      </c>
      <c r="C1171" s="151" t="s">
        <v>38</v>
      </c>
      <c r="D1171" s="152">
        <v>20000</v>
      </c>
      <c r="E1171" s="152">
        <v>20000</v>
      </c>
      <c r="F1171" s="152">
        <v>20000</v>
      </c>
      <c r="G1171" s="152">
        <v>100</v>
      </c>
    </row>
    <row r="1172" spans="1:7" s="26" customFormat="1" ht="15" x14ac:dyDescent="0.2">
      <c r="A1172" s="150"/>
      <c r="B1172" s="150" t="s">
        <v>313</v>
      </c>
      <c r="C1172" s="151" t="s">
        <v>87</v>
      </c>
      <c r="D1172" s="152">
        <v>20000</v>
      </c>
      <c r="E1172" s="152">
        <v>20000</v>
      </c>
      <c r="F1172" s="152">
        <v>20000</v>
      </c>
      <c r="G1172" s="152">
        <v>100</v>
      </c>
    </row>
    <row r="1173" spans="1:7" s="26" customFormat="1" ht="15" x14ac:dyDescent="0.2">
      <c r="A1173" s="150"/>
      <c r="B1173" s="150" t="s">
        <v>619</v>
      </c>
      <c r="C1173" s="151" t="s">
        <v>96</v>
      </c>
      <c r="D1173" s="152">
        <v>20000</v>
      </c>
      <c r="E1173" s="152">
        <v>20000</v>
      </c>
      <c r="F1173" s="152">
        <v>20000</v>
      </c>
      <c r="G1173" s="152">
        <v>100</v>
      </c>
    </row>
    <row r="1174" spans="1:7" s="26" customFormat="1" ht="14.25" x14ac:dyDescent="0.2">
      <c r="A1174" s="153"/>
      <c r="B1174" s="153" t="s">
        <v>619</v>
      </c>
      <c r="C1174" s="154" t="s">
        <v>96</v>
      </c>
      <c r="D1174" s="155">
        <v>20000</v>
      </c>
      <c r="E1174" s="155">
        <v>20000</v>
      </c>
      <c r="F1174" s="155">
        <v>20000</v>
      </c>
      <c r="G1174" s="155">
        <v>100</v>
      </c>
    </row>
    <row r="1175" spans="1:7" s="26" customFormat="1" ht="30" x14ac:dyDescent="0.2">
      <c r="A1175" s="142" t="s">
        <v>644</v>
      </c>
      <c r="B1175" s="171" t="s">
        <v>645</v>
      </c>
      <c r="C1175" s="168"/>
      <c r="D1175" s="143">
        <v>183000</v>
      </c>
      <c r="E1175" s="143">
        <v>183000</v>
      </c>
      <c r="F1175" s="143">
        <v>59000</v>
      </c>
      <c r="G1175" s="143">
        <v>32.240437158469945</v>
      </c>
    </row>
    <row r="1176" spans="1:7" s="26" customFormat="1" ht="30" x14ac:dyDescent="0.2">
      <c r="A1176" s="144" t="s">
        <v>646</v>
      </c>
      <c r="B1176" s="172" t="s">
        <v>647</v>
      </c>
      <c r="C1176" s="168"/>
      <c r="D1176" s="145">
        <v>183000</v>
      </c>
      <c r="E1176" s="145">
        <v>183000</v>
      </c>
      <c r="F1176" s="145">
        <v>59000</v>
      </c>
      <c r="G1176" s="145">
        <v>32.240437158469945</v>
      </c>
    </row>
    <row r="1177" spans="1:7" s="26" customFormat="1" ht="45" x14ac:dyDescent="0.2">
      <c r="A1177" s="146" t="s">
        <v>648</v>
      </c>
      <c r="B1177" s="167" t="s">
        <v>649</v>
      </c>
      <c r="C1177" s="168"/>
      <c r="D1177" s="147">
        <v>183000</v>
      </c>
      <c r="E1177" s="147">
        <v>183000</v>
      </c>
      <c r="F1177" s="147">
        <v>59000</v>
      </c>
      <c r="G1177" s="147">
        <v>32.240437158469945</v>
      </c>
    </row>
    <row r="1178" spans="1:7" s="26" customFormat="1" ht="30" x14ac:dyDescent="0.2">
      <c r="A1178" s="148" t="s">
        <v>348</v>
      </c>
      <c r="B1178" s="169" t="s">
        <v>4</v>
      </c>
      <c r="C1178" s="168"/>
      <c r="D1178" s="149">
        <v>50000</v>
      </c>
      <c r="E1178" s="149">
        <v>50000</v>
      </c>
      <c r="F1178" s="149">
        <v>45000</v>
      </c>
      <c r="G1178" s="149">
        <v>90</v>
      </c>
    </row>
    <row r="1179" spans="1:7" s="26" customFormat="1" ht="15" x14ac:dyDescent="0.2">
      <c r="A1179" s="150"/>
      <c r="B1179" s="150" t="s">
        <v>307</v>
      </c>
      <c r="C1179" s="151" t="s">
        <v>38</v>
      </c>
      <c r="D1179" s="152">
        <v>50000</v>
      </c>
      <c r="E1179" s="152">
        <v>50000</v>
      </c>
      <c r="F1179" s="152">
        <v>45000</v>
      </c>
      <c r="G1179" s="152">
        <v>90</v>
      </c>
    </row>
    <row r="1180" spans="1:7" s="26" customFormat="1" ht="15" x14ac:dyDescent="0.2">
      <c r="A1180" s="150"/>
      <c r="B1180" s="150" t="s">
        <v>308</v>
      </c>
      <c r="C1180" s="151" t="s">
        <v>46</v>
      </c>
      <c r="D1180" s="152">
        <v>50000</v>
      </c>
      <c r="E1180" s="152">
        <v>50000</v>
      </c>
      <c r="F1180" s="152">
        <v>45000</v>
      </c>
      <c r="G1180" s="152">
        <v>90</v>
      </c>
    </row>
    <row r="1181" spans="1:7" s="26" customFormat="1" ht="15" x14ac:dyDescent="0.2">
      <c r="A1181" s="150"/>
      <c r="B1181" s="150" t="s">
        <v>377</v>
      </c>
      <c r="C1181" s="151" t="s">
        <v>56</v>
      </c>
      <c r="D1181" s="152">
        <v>50000</v>
      </c>
      <c r="E1181" s="152">
        <v>50000</v>
      </c>
      <c r="F1181" s="152">
        <v>45000</v>
      </c>
      <c r="G1181" s="152">
        <v>90</v>
      </c>
    </row>
    <row r="1182" spans="1:7" s="26" customFormat="1" ht="14.25" x14ac:dyDescent="0.2">
      <c r="A1182" s="153"/>
      <c r="B1182" s="153" t="s">
        <v>435</v>
      </c>
      <c r="C1182" s="154" t="s">
        <v>63</v>
      </c>
      <c r="D1182" s="155">
        <v>0</v>
      </c>
      <c r="E1182" s="155">
        <v>0</v>
      </c>
      <c r="F1182" s="155">
        <v>45000</v>
      </c>
      <c r="G1182" s="155">
        <v>0</v>
      </c>
    </row>
    <row r="1183" spans="1:7" s="26" customFormat="1" ht="30" x14ac:dyDescent="0.2">
      <c r="A1183" s="148" t="s">
        <v>449</v>
      </c>
      <c r="B1183" s="169" t="s">
        <v>450</v>
      </c>
      <c r="C1183" s="168"/>
      <c r="D1183" s="149">
        <v>133000</v>
      </c>
      <c r="E1183" s="149">
        <v>133000</v>
      </c>
      <c r="F1183" s="149">
        <v>14000</v>
      </c>
      <c r="G1183" s="149">
        <v>10.526315789473685</v>
      </c>
    </row>
    <row r="1184" spans="1:7" s="26" customFormat="1" ht="15" x14ac:dyDescent="0.2">
      <c r="A1184" s="150"/>
      <c r="B1184" s="150" t="s">
        <v>404</v>
      </c>
      <c r="C1184" s="151" t="s">
        <v>97</v>
      </c>
      <c r="D1184" s="152">
        <v>133000</v>
      </c>
      <c r="E1184" s="152">
        <v>133000</v>
      </c>
      <c r="F1184" s="152">
        <v>14000</v>
      </c>
      <c r="G1184" s="152">
        <v>10.526315789473685</v>
      </c>
    </row>
    <row r="1185" spans="1:7" s="26" customFormat="1" ht="30" x14ac:dyDescent="0.2">
      <c r="A1185" s="150"/>
      <c r="B1185" s="150" t="s">
        <v>405</v>
      </c>
      <c r="C1185" s="151" t="s">
        <v>101</v>
      </c>
      <c r="D1185" s="152">
        <v>133000</v>
      </c>
      <c r="E1185" s="152">
        <v>133000</v>
      </c>
      <c r="F1185" s="152">
        <v>14000</v>
      </c>
      <c r="G1185" s="152">
        <v>10.526315789473685</v>
      </c>
    </row>
    <row r="1186" spans="1:7" s="26" customFormat="1" ht="15" x14ac:dyDescent="0.2">
      <c r="A1186" s="150"/>
      <c r="B1186" s="150" t="s">
        <v>612</v>
      </c>
      <c r="C1186" s="151" t="s">
        <v>109</v>
      </c>
      <c r="D1186" s="152">
        <v>133000</v>
      </c>
      <c r="E1186" s="152">
        <v>133000</v>
      </c>
      <c r="F1186" s="152">
        <v>14000</v>
      </c>
      <c r="G1186" s="152">
        <v>10.526315789473685</v>
      </c>
    </row>
    <row r="1187" spans="1:7" s="26" customFormat="1" ht="14.25" x14ac:dyDescent="0.2">
      <c r="A1187" s="153"/>
      <c r="B1187" s="153" t="s">
        <v>651</v>
      </c>
      <c r="C1187" s="154" t="s">
        <v>150</v>
      </c>
      <c r="D1187" s="155">
        <v>0</v>
      </c>
      <c r="E1187" s="155">
        <v>0</v>
      </c>
      <c r="F1187" s="155">
        <v>14000</v>
      </c>
      <c r="G1187" s="155">
        <v>0</v>
      </c>
    </row>
    <row r="1188" spans="1:7" s="26" customFormat="1" ht="30" x14ac:dyDescent="0.2">
      <c r="A1188" s="142" t="s">
        <v>654</v>
      </c>
      <c r="B1188" s="171" t="s">
        <v>655</v>
      </c>
      <c r="C1188" s="168"/>
      <c r="D1188" s="143">
        <v>773000</v>
      </c>
      <c r="E1188" s="143">
        <v>773000</v>
      </c>
      <c r="F1188" s="143">
        <v>480217.65</v>
      </c>
      <c r="G1188" s="143">
        <v>62.123887451487711</v>
      </c>
    </row>
    <row r="1189" spans="1:7" s="26" customFormat="1" ht="30" x14ac:dyDescent="0.2">
      <c r="A1189" s="144" t="s">
        <v>656</v>
      </c>
      <c r="B1189" s="172" t="s">
        <v>258</v>
      </c>
      <c r="C1189" s="168"/>
      <c r="D1189" s="145">
        <v>773000</v>
      </c>
      <c r="E1189" s="145">
        <v>773000</v>
      </c>
      <c r="F1189" s="145">
        <v>480217.65</v>
      </c>
      <c r="G1189" s="145">
        <v>62.123887451487711</v>
      </c>
    </row>
    <row r="1190" spans="1:7" s="26" customFormat="1" ht="45" x14ac:dyDescent="0.2">
      <c r="A1190" s="146" t="s">
        <v>657</v>
      </c>
      <c r="B1190" s="167" t="s">
        <v>60</v>
      </c>
      <c r="C1190" s="168"/>
      <c r="D1190" s="147">
        <v>520000</v>
      </c>
      <c r="E1190" s="147">
        <v>520000</v>
      </c>
      <c r="F1190" s="147">
        <v>343199.4</v>
      </c>
      <c r="G1190" s="147">
        <v>65.999884615384616</v>
      </c>
    </row>
    <row r="1191" spans="1:7" s="26" customFormat="1" ht="30" x14ac:dyDescent="0.2">
      <c r="A1191" s="148" t="s">
        <v>348</v>
      </c>
      <c r="B1191" s="169" t="s">
        <v>4</v>
      </c>
      <c r="C1191" s="168"/>
      <c r="D1191" s="149">
        <v>240000</v>
      </c>
      <c r="E1191" s="149">
        <v>240000</v>
      </c>
      <c r="F1191" s="149">
        <v>167075.4</v>
      </c>
      <c r="G1191" s="149">
        <v>69.614750000000001</v>
      </c>
    </row>
    <row r="1192" spans="1:7" s="26" customFormat="1" ht="15" x14ac:dyDescent="0.2">
      <c r="A1192" s="150"/>
      <c r="B1192" s="150" t="s">
        <v>307</v>
      </c>
      <c r="C1192" s="151" t="s">
        <v>38</v>
      </c>
      <c r="D1192" s="152">
        <v>240000</v>
      </c>
      <c r="E1192" s="152">
        <v>240000</v>
      </c>
      <c r="F1192" s="152">
        <v>167075.4</v>
      </c>
      <c r="G1192" s="152">
        <v>69.614750000000001</v>
      </c>
    </row>
    <row r="1193" spans="1:7" s="26" customFormat="1" ht="15" x14ac:dyDescent="0.2">
      <c r="A1193" s="150"/>
      <c r="B1193" s="150" t="s">
        <v>308</v>
      </c>
      <c r="C1193" s="151" t="s">
        <v>46</v>
      </c>
      <c r="D1193" s="152">
        <v>240000</v>
      </c>
      <c r="E1193" s="152">
        <v>240000</v>
      </c>
      <c r="F1193" s="152">
        <v>167075.4</v>
      </c>
      <c r="G1193" s="152">
        <v>69.614750000000001</v>
      </c>
    </row>
    <row r="1194" spans="1:7" s="26" customFormat="1" ht="15" x14ac:dyDescent="0.2">
      <c r="A1194" s="150"/>
      <c r="B1194" s="150" t="s">
        <v>377</v>
      </c>
      <c r="C1194" s="151" t="s">
        <v>56</v>
      </c>
      <c r="D1194" s="152">
        <v>200000</v>
      </c>
      <c r="E1194" s="152">
        <v>200000</v>
      </c>
      <c r="F1194" s="152">
        <v>126174.9</v>
      </c>
      <c r="G1194" s="152">
        <v>63.087449999999997</v>
      </c>
    </row>
    <row r="1195" spans="1:7" s="26" customFormat="1" ht="14.25" x14ac:dyDescent="0.2">
      <c r="A1195" s="153"/>
      <c r="B1195" s="153" t="s">
        <v>423</v>
      </c>
      <c r="C1195" s="154" t="s">
        <v>60</v>
      </c>
      <c r="D1195" s="155">
        <v>0</v>
      </c>
      <c r="E1195" s="155">
        <v>0</v>
      </c>
      <c r="F1195" s="155">
        <v>126174.9</v>
      </c>
      <c r="G1195" s="155">
        <v>0</v>
      </c>
    </row>
    <row r="1196" spans="1:7" s="26" customFormat="1" ht="15" x14ac:dyDescent="0.2">
      <c r="A1196" s="150"/>
      <c r="B1196" s="150" t="s">
        <v>309</v>
      </c>
      <c r="C1196" s="151" t="s">
        <v>65</v>
      </c>
      <c r="D1196" s="152">
        <v>40000</v>
      </c>
      <c r="E1196" s="152">
        <v>40000</v>
      </c>
      <c r="F1196" s="152">
        <v>40900.5</v>
      </c>
      <c r="G1196" s="152">
        <v>102.25125</v>
      </c>
    </row>
    <row r="1197" spans="1:7" s="26" customFormat="1" ht="14.25" x14ac:dyDescent="0.2">
      <c r="A1197" s="153"/>
      <c r="B1197" s="153" t="s">
        <v>424</v>
      </c>
      <c r="C1197" s="154" t="s">
        <v>148</v>
      </c>
      <c r="D1197" s="155">
        <v>0</v>
      </c>
      <c r="E1197" s="155">
        <v>0</v>
      </c>
      <c r="F1197" s="155">
        <v>40900.5</v>
      </c>
      <c r="G1197" s="155">
        <v>0</v>
      </c>
    </row>
    <row r="1198" spans="1:7" s="26" customFormat="1" ht="30" x14ac:dyDescent="0.2">
      <c r="A1198" s="148" t="s">
        <v>652</v>
      </c>
      <c r="B1198" s="169" t="s">
        <v>653</v>
      </c>
      <c r="C1198" s="168"/>
      <c r="D1198" s="149">
        <v>50000</v>
      </c>
      <c r="E1198" s="149">
        <v>50000</v>
      </c>
      <c r="F1198" s="149">
        <v>44187.5</v>
      </c>
      <c r="G1198" s="149">
        <v>88.375</v>
      </c>
    </row>
    <row r="1199" spans="1:7" s="26" customFormat="1" ht="15" x14ac:dyDescent="0.2">
      <c r="A1199" s="150"/>
      <c r="B1199" s="150" t="s">
        <v>307</v>
      </c>
      <c r="C1199" s="151" t="s">
        <v>38</v>
      </c>
      <c r="D1199" s="152">
        <v>50000</v>
      </c>
      <c r="E1199" s="152">
        <v>50000</v>
      </c>
      <c r="F1199" s="152">
        <v>44187.5</v>
      </c>
      <c r="G1199" s="152">
        <v>88.375</v>
      </c>
    </row>
    <row r="1200" spans="1:7" s="26" customFormat="1" ht="15" x14ac:dyDescent="0.2">
      <c r="A1200" s="150"/>
      <c r="B1200" s="150" t="s">
        <v>308</v>
      </c>
      <c r="C1200" s="151" t="s">
        <v>46</v>
      </c>
      <c r="D1200" s="152">
        <v>50000</v>
      </c>
      <c r="E1200" s="152">
        <v>50000</v>
      </c>
      <c r="F1200" s="152">
        <v>44187.5</v>
      </c>
      <c r="G1200" s="152">
        <v>88.375</v>
      </c>
    </row>
    <row r="1201" spans="1:7" s="26" customFormat="1" ht="15" x14ac:dyDescent="0.2">
      <c r="A1201" s="150"/>
      <c r="B1201" s="150" t="s">
        <v>377</v>
      </c>
      <c r="C1201" s="151" t="s">
        <v>56</v>
      </c>
      <c r="D1201" s="152">
        <v>50000</v>
      </c>
      <c r="E1201" s="152">
        <v>50000</v>
      </c>
      <c r="F1201" s="152">
        <v>44187.5</v>
      </c>
      <c r="G1201" s="152">
        <v>88.375</v>
      </c>
    </row>
    <row r="1202" spans="1:7" s="26" customFormat="1" ht="14.25" x14ac:dyDescent="0.2">
      <c r="A1202" s="153"/>
      <c r="B1202" s="153" t="s">
        <v>399</v>
      </c>
      <c r="C1202" s="154" t="s">
        <v>64</v>
      </c>
      <c r="D1202" s="155">
        <v>0</v>
      </c>
      <c r="E1202" s="155">
        <v>0</v>
      </c>
      <c r="F1202" s="155">
        <v>44187.5</v>
      </c>
      <c r="G1202" s="155">
        <v>0</v>
      </c>
    </row>
    <row r="1203" spans="1:7" s="26" customFormat="1" ht="30" x14ac:dyDescent="0.2">
      <c r="A1203" s="148" t="s">
        <v>625</v>
      </c>
      <c r="B1203" s="169" t="s">
        <v>626</v>
      </c>
      <c r="C1203" s="168"/>
      <c r="D1203" s="149">
        <v>59601.88</v>
      </c>
      <c r="E1203" s="149">
        <v>59601.88</v>
      </c>
      <c r="F1203" s="149">
        <v>59507.6</v>
      </c>
      <c r="G1203" s="149">
        <v>99.841817070199795</v>
      </c>
    </row>
    <row r="1204" spans="1:7" s="26" customFormat="1" ht="15" x14ac:dyDescent="0.2">
      <c r="A1204" s="150"/>
      <c r="B1204" s="150" t="s">
        <v>307</v>
      </c>
      <c r="C1204" s="151" t="s">
        <v>38</v>
      </c>
      <c r="D1204" s="152">
        <v>59601.88</v>
      </c>
      <c r="E1204" s="152">
        <v>59601.88</v>
      </c>
      <c r="F1204" s="152">
        <v>59507.6</v>
      </c>
      <c r="G1204" s="152">
        <v>99.841817070199795</v>
      </c>
    </row>
    <row r="1205" spans="1:7" s="26" customFormat="1" ht="15" x14ac:dyDescent="0.2">
      <c r="A1205" s="150"/>
      <c r="B1205" s="150" t="s">
        <v>308</v>
      </c>
      <c r="C1205" s="151" t="s">
        <v>46</v>
      </c>
      <c r="D1205" s="152">
        <v>59601.88</v>
      </c>
      <c r="E1205" s="152">
        <v>59601.88</v>
      </c>
      <c r="F1205" s="152">
        <v>59507.6</v>
      </c>
      <c r="G1205" s="152">
        <v>99.841817070199795</v>
      </c>
    </row>
    <row r="1206" spans="1:7" s="26" customFormat="1" ht="15" x14ac:dyDescent="0.2">
      <c r="A1206" s="150"/>
      <c r="B1206" s="150" t="s">
        <v>377</v>
      </c>
      <c r="C1206" s="151" t="s">
        <v>56</v>
      </c>
      <c r="D1206" s="152">
        <v>59601.88</v>
      </c>
      <c r="E1206" s="152">
        <v>59601.88</v>
      </c>
      <c r="F1206" s="152">
        <v>59507.6</v>
      </c>
      <c r="G1206" s="152">
        <v>99.841817070199795</v>
      </c>
    </row>
    <row r="1207" spans="1:7" s="26" customFormat="1" ht="14.25" x14ac:dyDescent="0.2">
      <c r="A1207" s="153"/>
      <c r="B1207" s="153" t="s">
        <v>423</v>
      </c>
      <c r="C1207" s="154" t="s">
        <v>60</v>
      </c>
      <c r="D1207" s="155">
        <v>0</v>
      </c>
      <c r="E1207" s="155">
        <v>0</v>
      </c>
      <c r="F1207" s="155">
        <v>59507.6</v>
      </c>
      <c r="G1207" s="155">
        <v>0</v>
      </c>
    </row>
    <row r="1208" spans="1:7" s="26" customFormat="1" ht="30" x14ac:dyDescent="0.2">
      <c r="A1208" s="148" t="s">
        <v>449</v>
      </c>
      <c r="B1208" s="169" t="s">
        <v>450</v>
      </c>
      <c r="C1208" s="168"/>
      <c r="D1208" s="149">
        <v>170398.12</v>
      </c>
      <c r="E1208" s="149">
        <v>170398.12</v>
      </c>
      <c r="F1208" s="149">
        <v>72428.899999999994</v>
      </c>
      <c r="G1208" s="149">
        <v>42.505691964207116</v>
      </c>
    </row>
    <row r="1209" spans="1:7" s="26" customFormat="1" ht="15" x14ac:dyDescent="0.2">
      <c r="A1209" s="150"/>
      <c r="B1209" s="150" t="s">
        <v>307</v>
      </c>
      <c r="C1209" s="151" t="s">
        <v>38</v>
      </c>
      <c r="D1209" s="152">
        <v>170398.12</v>
      </c>
      <c r="E1209" s="152">
        <v>170398.12</v>
      </c>
      <c r="F1209" s="152">
        <v>72428.899999999994</v>
      </c>
      <c r="G1209" s="152">
        <v>42.505691964207116</v>
      </c>
    </row>
    <row r="1210" spans="1:7" s="26" customFormat="1" ht="15" x14ac:dyDescent="0.2">
      <c r="A1210" s="150"/>
      <c r="B1210" s="150" t="s">
        <v>308</v>
      </c>
      <c r="C1210" s="151" t="s">
        <v>46</v>
      </c>
      <c r="D1210" s="152">
        <v>170398.12</v>
      </c>
      <c r="E1210" s="152">
        <v>170398.12</v>
      </c>
      <c r="F1210" s="152">
        <v>72428.899999999994</v>
      </c>
      <c r="G1210" s="152">
        <v>42.505691964207116</v>
      </c>
    </row>
    <row r="1211" spans="1:7" s="26" customFormat="1" ht="15" x14ac:dyDescent="0.2">
      <c r="A1211" s="150"/>
      <c r="B1211" s="150" t="s">
        <v>377</v>
      </c>
      <c r="C1211" s="151" t="s">
        <v>56</v>
      </c>
      <c r="D1211" s="152">
        <v>170398.12</v>
      </c>
      <c r="E1211" s="152">
        <v>170398.12</v>
      </c>
      <c r="F1211" s="152">
        <v>72428.899999999994</v>
      </c>
      <c r="G1211" s="152">
        <v>42.505691964207116</v>
      </c>
    </row>
    <row r="1212" spans="1:7" s="26" customFormat="1" ht="14.25" x14ac:dyDescent="0.2">
      <c r="A1212" s="153"/>
      <c r="B1212" s="153" t="s">
        <v>423</v>
      </c>
      <c r="C1212" s="154" t="s">
        <v>60</v>
      </c>
      <c r="D1212" s="155">
        <v>0</v>
      </c>
      <c r="E1212" s="155">
        <v>0</v>
      </c>
      <c r="F1212" s="155">
        <v>59553.9</v>
      </c>
      <c r="G1212" s="155">
        <v>0</v>
      </c>
    </row>
    <row r="1213" spans="1:7" s="26" customFormat="1" ht="14.25" x14ac:dyDescent="0.2">
      <c r="A1213" s="153"/>
      <c r="B1213" s="153" t="s">
        <v>493</v>
      </c>
      <c r="C1213" s="154" t="s">
        <v>61</v>
      </c>
      <c r="D1213" s="155">
        <v>0</v>
      </c>
      <c r="E1213" s="155">
        <v>0</v>
      </c>
      <c r="F1213" s="155">
        <v>12875</v>
      </c>
      <c r="G1213" s="155">
        <v>0</v>
      </c>
    </row>
    <row r="1214" spans="1:7" s="26" customFormat="1" ht="14.25" x14ac:dyDescent="0.2">
      <c r="A1214" s="153"/>
      <c r="B1214" s="153" t="s">
        <v>399</v>
      </c>
      <c r="C1214" s="154" t="s">
        <v>64</v>
      </c>
      <c r="D1214" s="155">
        <v>0</v>
      </c>
      <c r="E1214" s="155">
        <v>0</v>
      </c>
      <c r="F1214" s="155">
        <v>0</v>
      </c>
      <c r="G1214" s="155">
        <v>0</v>
      </c>
    </row>
    <row r="1215" spans="1:7" s="26" customFormat="1" ht="15" x14ac:dyDescent="0.2">
      <c r="A1215" s="150"/>
      <c r="B1215" s="150" t="s">
        <v>313</v>
      </c>
      <c r="C1215" s="151" t="s">
        <v>87</v>
      </c>
      <c r="D1215" s="152">
        <v>0</v>
      </c>
      <c r="E1215" s="152">
        <v>0</v>
      </c>
      <c r="F1215" s="152">
        <v>0</v>
      </c>
      <c r="G1215" s="152">
        <v>0</v>
      </c>
    </row>
    <row r="1216" spans="1:7" s="26" customFormat="1" ht="15" x14ac:dyDescent="0.2">
      <c r="A1216" s="150"/>
      <c r="B1216" s="150" t="s">
        <v>619</v>
      </c>
      <c r="C1216" s="151" t="s">
        <v>96</v>
      </c>
      <c r="D1216" s="152">
        <v>0</v>
      </c>
      <c r="E1216" s="152">
        <v>0</v>
      </c>
      <c r="F1216" s="152">
        <v>0</v>
      </c>
      <c r="G1216" s="152">
        <v>0</v>
      </c>
    </row>
    <row r="1217" spans="1:7" s="26" customFormat="1" ht="28.5" x14ac:dyDescent="0.2">
      <c r="A1217" s="153"/>
      <c r="B1217" s="153" t="s">
        <v>620</v>
      </c>
      <c r="C1217" s="154" t="s">
        <v>621</v>
      </c>
      <c r="D1217" s="155">
        <v>0</v>
      </c>
      <c r="E1217" s="155">
        <v>0</v>
      </c>
      <c r="F1217" s="155">
        <v>0</v>
      </c>
      <c r="G1217" s="155">
        <v>0</v>
      </c>
    </row>
    <row r="1218" spans="1:7" s="26" customFormat="1" ht="45" x14ac:dyDescent="0.2">
      <c r="A1218" s="146" t="s">
        <v>660</v>
      </c>
      <c r="B1218" s="167" t="s">
        <v>661</v>
      </c>
      <c r="C1218" s="168"/>
      <c r="D1218" s="147">
        <v>67000</v>
      </c>
      <c r="E1218" s="147">
        <v>67000</v>
      </c>
      <c r="F1218" s="147">
        <v>66268.25</v>
      </c>
      <c r="G1218" s="147">
        <v>98.907835820895528</v>
      </c>
    </row>
    <row r="1219" spans="1:7" s="26" customFormat="1" ht="30" x14ac:dyDescent="0.2">
      <c r="A1219" s="148" t="s">
        <v>348</v>
      </c>
      <c r="B1219" s="169" t="s">
        <v>4</v>
      </c>
      <c r="C1219" s="168"/>
      <c r="D1219" s="149">
        <v>67000</v>
      </c>
      <c r="E1219" s="149">
        <v>67000</v>
      </c>
      <c r="F1219" s="149">
        <v>66268.25</v>
      </c>
      <c r="G1219" s="149">
        <v>98.907835820895528</v>
      </c>
    </row>
    <row r="1220" spans="1:7" s="26" customFormat="1" ht="15" x14ac:dyDescent="0.2">
      <c r="A1220" s="150"/>
      <c r="B1220" s="150" t="s">
        <v>307</v>
      </c>
      <c r="C1220" s="151" t="s">
        <v>38</v>
      </c>
      <c r="D1220" s="152">
        <v>67000</v>
      </c>
      <c r="E1220" s="152">
        <v>67000</v>
      </c>
      <c r="F1220" s="152">
        <v>66268.25</v>
      </c>
      <c r="G1220" s="152">
        <v>98.907835820895528</v>
      </c>
    </row>
    <row r="1221" spans="1:7" s="26" customFormat="1" ht="15" x14ac:dyDescent="0.2">
      <c r="A1221" s="150"/>
      <c r="B1221" s="150" t="s">
        <v>308</v>
      </c>
      <c r="C1221" s="151" t="s">
        <v>46</v>
      </c>
      <c r="D1221" s="152">
        <v>67000</v>
      </c>
      <c r="E1221" s="152">
        <v>67000</v>
      </c>
      <c r="F1221" s="152">
        <v>66268.25</v>
      </c>
      <c r="G1221" s="152">
        <v>98.907835820895528</v>
      </c>
    </row>
    <row r="1222" spans="1:7" s="26" customFormat="1" ht="15" x14ac:dyDescent="0.2">
      <c r="A1222" s="150"/>
      <c r="B1222" s="150" t="s">
        <v>377</v>
      </c>
      <c r="C1222" s="151" t="s">
        <v>56</v>
      </c>
      <c r="D1222" s="152">
        <v>67000</v>
      </c>
      <c r="E1222" s="152">
        <v>67000</v>
      </c>
      <c r="F1222" s="152">
        <v>66268.25</v>
      </c>
      <c r="G1222" s="152">
        <v>98.907835820895528</v>
      </c>
    </row>
    <row r="1223" spans="1:7" s="26" customFormat="1" ht="14.25" x14ac:dyDescent="0.2">
      <c r="A1223" s="153"/>
      <c r="B1223" s="153" t="s">
        <v>423</v>
      </c>
      <c r="C1223" s="154" t="s">
        <v>60</v>
      </c>
      <c r="D1223" s="155">
        <v>0</v>
      </c>
      <c r="E1223" s="155">
        <v>0</v>
      </c>
      <c r="F1223" s="155">
        <v>66268.25</v>
      </c>
      <c r="G1223" s="155">
        <v>0</v>
      </c>
    </row>
    <row r="1224" spans="1:7" s="26" customFormat="1" ht="45" x14ac:dyDescent="0.2">
      <c r="A1224" s="146" t="s">
        <v>662</v>
      </c>
      <c r="B1224" s="167" t="s">
        <v>663</v>
      </c>
      <c r="C1224" s="168"/>
      <c r="D1224" s="147">
        <v>0</v>
      </c>
      <c r="E1224" s="147">
        <v>0</v>
      </c>
      <c r="F1224" s="147">
        <v>0</v>
      </c>
      <c r="G1224" s="147">
        <v>0</v>
      </c>
    </row>
    <row r="1225" spans="1:7" s="26" customFormat="1" ht="30" x14ac:dyDescent="0.2">
      <c r="A1225" s="148" t="s">
        <v>652</v>
      </c>
      <c r="B1225" s="169" t="s">
        <v>653</v>
      </c>
      <c r="C1225" s="168"/>
      <c r="D1225" s="149">
        <v>0</v>
      </c>
      <c r="E1225" s="149">
        <v>0</v>
      </c>
      <c r="F1225" s="149">
        <v>0</v>
      </c>
      <c r="G1225" s="149">
        <v>0</v>
      </c>
    </row>
    <row r="1226" spans="1:7" s="26" customFormat="1" ht="15" x14ac:dyDescent="0.2">
      <c r="A1226" s="150"/>
      <c r="B1226" s="150" t="s">
        <v>307</v>
      </c>
      <c r="C1226" s="151" t="s">
        <v>38</v>
      </c>
      <c r="D1226" s="152">
        <v>0</v>
      </c>
      <c r="E1226" s="152">
        <v>0</v>
      </c>
      <c r="F1226" s="152">
        <v>0</v>
      </c>
      <c r="G1226" s="152">
        <v>0</v>
      </c>
    </row>
    <row r="1227" spans="1:7" s="26" customFormat="1" ht="15" x14ac:dyDescent="0.2">
      <c r="A1227" s="150"/>
      <c r="B1227" s="150" t="s">
        <v>308</v>
      </c>
      <c r="C1227" s="151" t="s">
        <v>46</v>
      </c>
      <c r="D1227" s="152">
        <v>0</v>
      </c>
      <c r="E1227" s="152">
        <v>0</v>
      </c>
      <c r="F1227" s="152">
        <v>0</v>
      </c>
      <c r="G1227" s="152">
        <v>0</v>
      </c>
    </row>
    <row r="1228" spans="1:7" s="26" customFormat="1" ht="15" x14ac:dyDescent="0.2">
      <c r="A1228" s="150"/>
      <c r="B1228" s="150" t="s">
        <v>309</v>
      </c>
      <c r="C1228" s="151" t="s">
        <v>65</v>
      </c>
      <c r="D1228" s="152">
        <v>0</v>
      </c>
      <c r="E1228" s="152">
        <v>0</v>
      </c>
      <c r="F1228" s="152">
        <v>0</v>
      </c>
      <c r="G1228" s="152">
        <v>0</v>
      </c>
    </row>
    <row r="1229" spans="1:7" s="26" customFormat="1" ht="14.25" x14ac:dyDescent="0.2">
      <c r="A1229" s="153"/>
      <c r="B1229" s="153" t="s">
        <v>312</v>
      </c>
      <c r="C1229" s="154" t="s">
        <v>65</v>
      </c>
      <c r="D1229" s="155">
        <v>0</v>
      </c>
      <c r="E1229" s="155">
        <v>0</v>
      </c>
      <c r="F1229" s="155">
        <v>0</v>
      </c>
      <c r="G1229" s="155">
        <v>0</v>
      </c>
    </row>
    <row r="1230" spans="1:7" s="26" customFormat="1" ht="45" x14ac:dyDescent="0.2">
      <c r="A1230" s="146" t="s">
        <v>664</v>
      </c>
      <c r="B1230" s="167" t="s">
        <v>665</v>
      </c>
      <c r="C1230" s="168"/>
      <c r="D1230" s="147">
        <v>16000</v>
      </c>
      <c r="E1230" s="147">
        <v>16000</v>
      </c>
      <c r="F1230" s="147">
        <v>15500</v>
      </c>
      <c r="G1230" s="147">
        <v>96.875</v>
      </c>
    </row>
    <row r="1231" spans="1:7" s="26" customFormat="1" ht="30" x14ac:dyDescent="0.2">
      <c r="A1231" s="148" t="s">
        <v>348</v>
      </c>
      <c r="B1231" s="169" t="s">
        <v>4</v>
      </c>
      <c r="C1231" s="168"/>
      <c r="D1231" s="149">
        <v>16000</v>
      </c>
      <c r="E1231" s="149">
        <v>16000</v>
      </c>
      <c r="F1231" s="149">
        <v>15500</v>
      </c>
      <c r="G1231" s="149">
        <v>96.875</v>
      </c>
    </row>
    <row r="1232" spans="1:7" s="26" customFormat="1" ht="15" x14ac:dyDescent="0.2">
      <c r="A1232" s="150"/>
      <c r="B1232" s="150" t="s">
        <v>307</v>
      </c>
      <c r="C1232" s="151" t="s">
        <v>38</v>
      </c>
      <c r="D1232" s="152">
        <v>16000</v>
      </c>
      <c r="E1232" s="152">
        <v>16000</v>
      </c>
      <c r="F1232" s="152">
        <v>15500</v>
      </c>
      <c r="G1232" s="152">
        <v>96.875</v>
      </c>
    </row>
    <row r="1233" spans="1:7" s="26" customFormat="1" ht="15" x14ac:dyDescent="0.2">
      <c r="A1233" s="150"/>
      <c r="B1233" s="150" t="s">
        <v>308</v>
      </c>
      <c r="C1233" s="151" t="s">
        <v>46</v>
      </c>
      <c r="D1233" s="152">
        <v>16000</v>
      </c>
      <c r="E1233" s="152">
        <v>16000</v>
      </c>
      <c r="F1233" s="152">
        <v>15500</v>
      </c>
      <c r="G1233" s="152">
        <v>96.875</v>
      </c>
    </row>
    <row r="1234" spans="1:7" s="26" customFormat="1" ht="15" x14ac:dyDescent="0.2">
      <c r="A1234" s="150"/>
      <c r="B1234" s="150" t="s">
        <v>377</v>
      </c>
      <c r="C1234" s="151" t="s">
        <v>56</v>
      </c>
      <c r="D1234" s="152">
        <v>16000</v>
      </c>
      <c r="E1234" s="152">
        <v>16000</v>
      </c>
      <c r="F1234" s="152">
        <v>15500</v>
      </c>
      <c r="G1234" s="152">
        <v>96.875</v>
      </c>
    </row>
    <row r="1235" spans="1:7" s="26" customFormat="1" ht="14.25" x14ac:dyDescent="0.2">
      <c r="A1235" s="153"/>
      <c r="B1235" s="153" t="s">
        <v>423</v>
      </c>
      <c r="C1235" s="154" t="s">
        <v>60</v>
      </c>
      <c r="D1235" s="155">
        <v>0</v>
      </c>
      <c r="E1235" s="155">
        <v>0</v>
      </c>
      <c r="F1235" s="155">
        <v>15500</v>
      </c>
      <c r="G1235" s="155">
        <v>0</v>
      </c>
    </row>
    <row r="1236" spans="1:7" s="26" customFormat="1" ht="45" x14ac:dyDescent="0.2">
      <c r="A1236" s="146" t="s">
        <v>666</v>
      </c>
      <c r="B1236" s="167" t="s">
        <v>667</v>
      </c>
      <c r="C1236" s="168"/>
      <c r="D1236" s="147">
        <v>65000</v>
      </c>
      <c r="E1236" s="147">
        <v>65000</v>
      </c>
      <c r="F1236" s="147">
        <v>47750</v>
      </c>
      <c r="G1236" s="147">
        <v>73.461538461538467</v>
      </c>
    </row>
    <row r="1237" spans="1:7" s="26" customFormat="1" ht="30" x14ac:dyDescent="0.2">
      <c r="A1237" s="148" t="s">
        <v>348</v>
      </c>
      <c r="B1237" s="169" t="s">
        <v>4</v>
      </c>
      <c r="C1237" s="168"/>
      <c r="D1237" s="149">
        <v>65000</v>
      </c>
      <c r="E1237" s="149">
        <v>65000</v>
      </c>
      <c r="F1237" s="149">
        <v>47750</v>
      </c>
      <c r="G1237" s="149">
        <v>73.461538461538467</v>
      </c>
    </row>
    <row r="1238" spans="1:7" s="26" customFormat="1" ht="15" x14ac:dyDescent="0.2">
      <c r="A1238" s="150"/>
      <c r="B1238" s="150" t="s">
        <v>307</v>
      </c>
      <c r="C1238" s="151" t="s">
        <v>38</v>
      </c>
      <c r="D1238" s="152">
        <v>65000</v>
      </c>
      <c r="E1238" s="152">
        <v>65000</v>
      </c>
      <c r="F1238" s="152">
        <v>47750</v>
      </c>
      <c r="G1238" s="152">
        <v>73.461538461538467</v>
      </c>
    </row>
    <row r="1239" spans="1:7" s="26" customFormat="1" ht="15" x14ac:dyDescent="0.2">
      <c r="A1239" s="150"/>
      <c r="B1239" s="150" t="s">
        <v>308</v>
      </c>
      <c r="C1239" s="151" t="s">
        <v>46</v>
      </c>
      <c r="D1239" s="152">
        <v>65000</v>
      </c>
      <c r="E1239" s="152">
        <v>65000</v>
      </c>
      <c r="F1239" s="152">
        <v>47750</v>
      </c>
      <c r="G1239" s="152">
        <v>73.461538461538467</v>
      </c>
    </row>
    <row r="1240" spans="1:7" s="26" customFormat="1" ht="15" x14ac:dyDescent="0.2">
      <c r="A1240" s="150"/>
      <c r="B1240" s="150" t="s">
        <v>377</v>
      </c>
      <c r="C1240" s="151" t="s">
        <v>56</v>
      </c>
      <c r="D1240" s="152">
        <v>65000</v>
      </c>
      <c r="E1240" s="152">
        <v>65000</v>
      </c>
      <c r="F1240" s="152">
        <v>47750</v>
      </c>
      <c r="G1240" s="152">
        <v>73.461538461538467</v>
      </c>
    </row>
    <row r="1241" spans="1:7" s="26" customFormat="1" ht="14.25" x14ac:dyDescent="0.2">
      <c r="A1241" s="153"/>
      <c r="B1241" s="153" t="s">
        <v>493</v>
      </c>
      <c r="C1241" s="154" t="s">
        <v>61</v>
      </c>
      <c r="D1241" s="155">
        <v>0</v>
      </c>
      <c r="E1241" s="155">
        <v>0</v>
      </c>
      <c r="F1241" s="155">
        <v>15750</v>
      </c>
      <c r="G1241" s="155">
        <v>0</v>
      </c>
    </row>
    <row r="1242" spans="1:7" s="26" customFormat="1" ht="14.25" x14ac:dyDescent="0.2">
      <c r="A1242" s="153"/>
      <c r="B1242" s="153" t="s">
        <v>399</v>
      </c>
      <c r="C1242" s="154" t="s">
        <v>64</v>
      </c>
      <c r="D1242" s="155">
        <v>0</v>
      </c>
      <c r="E1242" s="155">
        <v>0</v>
      </c>
      <c r="F1242" s="155">
        <v>32000</v>
      </c>
      <c r="G1242" s="155">
        <v>0</v>
      </c>
    </row>
    <row r="1243" spans="1:7" s="26" customFormat="1" ht="45" x14ac:dyDescent="0.2">
      <c r="A1243" s="146" t="s">
        <v>668</v>
      </c>
      <c r="B1243" s="167" t="s">
        <v>669</v>
      </c>
      <c r="C1243" s="168"/>
      <c r="D1243" s="147">
        <v>0</v>
      </c>
      <c r="E1243" s="147">
        <v>0</v>
      </c>
      <c r="F1243" s="147">
        <v>0</v>
      </c>
      <c r="G1243" s="147">
        <v>0</v>
      </c>
    </row>
    <row r="1244" spans="1:7" s="26" customFormat="1" ht="30" x14ac:dyDescent="0.2">
      <c r="A1244" s="148" t="s">
        <v>449</v>
      </c>
      <c r="B1244" s="169" t="s">
        <v>450</v>
      </c>
      <c r="C1244" s="168"/>
      <c r="D1244" s="149">
        <v>0</v>
      </c>
      <c r="E1244" s="149">
        <v>0</v>
      </c>
      <c r="F1244" s="149">
        <v>0</v>
      </c>
      <c r="G1244" s="149">
        <v>0</v>
      </c>
    </row>
    <row r="1245" spans="1:7" s="26" customFormat="1" ht="15" x14ac:dyDescent="0.2">
      <c r="A1245" s="150"/>
      <c r="B1245" s="150" t="s">
        <v>307</v>
      </c>
      <c r="C1245" s="151" t="s">
        <v>38</v>
      </c>
      <c r="D1245" s="152">
        <v>0</v>
      </c>
      <c r="E1245" s="152">
        <v>0</v>
      </c>
      <c r="F1245" s="152">
        <v>0</v>
      </c>
      <c r="G1245" s="152">
        <v>0</v>
      </c>
    </row>
    <row r="1246" spans="1:7" s="26" customFormat="1" ht="30" x14ac:dyDescent="0.2">
      <c r="A1246" s="150"/>
      <c r="B1246" s="150" t="s">
        <v>462</v>
      </c>
      <c r="C1246" s="151" t="s">
        <v>463</v>
      </c>
      <c r="D1246" s="152">
        <v>0</v>
      </c>
      <c r="E1246" s="152">
        <v>0</v>
      </c>
      <c r="F1246" s="152">
        <v>0</v>
      </c>
      <c r="G1246" s="152">
        <v>0</v>
      </c>
    </row>
    <row r="1247" spans="1:7" s="26" customFormat="1" ht="15" x14ac:dyDescent="0.2">
      <c r="A1247" s="150"/>
      <c r="B1247" s="150" t="s">
        <v>464</v>
      </c>
      <c r="C1247" s="151" t="s">
        <v>465</v>
      </c>
      <c r="D1247" s="152">
        <v>0</v>
      </c>
      <c r="E1247" s="152">
        <v>0</v>
      </c>
      <c r="F1247" s="152">
        <v>0</v>
      </c>
      <c r="G1247" s="152">
        <v>0</v>
      </c>
    </row>
    <row r="1248" spans="1:7" s="26" customFormat="1" ht="14.25" x14ac:dyDescent="0.2">
      <c r="A1248" s="153"/>
      <c r="B1248" s="153" t="s">
        <v>526</v>
      </c>
      <c r="C1248" s="154" t="s">
        <v>527</v>
      </c>
      <c r="D1248" s="155">
        <v>0</v>
      </c>
      <c r="E1248" s="155">
        <v>0</v>
      </c>
      <c r="F1248" s="155">
        <v>0</v>
      </c>
      <c r="G1248" s="155">
        <v>0</v>
      </c>
    </row>
    <row r="1249" spans="1:7" s="26" customFormat="1" ht="45" x14ac:dyDescent="0.2">
      <c r="A1249" s="146" t="s">
        <v>670</v>
      </c>
      <c r="B1249" s="167" t="s">
        <v>671</v>
      </c>
      <c r="C1249" s="168"/>
      <c r="D1249" s="147">
        <v>10000</v>
      </c>
      <c r="E1249" s="147">
        <v>10000</v>
      </c>
      <c r="F1249" s="147">
        <v>0</v>
      </c>
      <c r="G1249" s="147">
        <v>0</v>
      </c>
    </row>
    <row r="1250" spans="1:7" s="26" customFormat="1" ht="30" x14ac:dyDescent="0.2">
      <c r="A1250" s="148" t="s">
        <v>449</v>
      </c>
      <c r="B1250" s="169" t="s">
        <v>450</v>
      </c>
      <c r="C1250" s="168"/>
      <c r="D1250" s="149">
        <v>10000</v>
      </c>
      <c r="E1250" s="149">
        <v>10000</v>
      </c>
      <c r="F1250" s="149">
        <v>0</v>
      </c>
      <c r="G1250" s="149">
        <v>0</v>
      </c>
    </row>
    <row r="1251" spans="1:7" s="26" customFormat="1" ht="15" x14ac:dyDescent="0.2">
      <c r="A1251" s="150"/>
      <c r="B1251" s="150" t="s">
        <v>307</v>
      </c>
      <c r="C1251" s="151" t="s">
        <v>38</v>
      </c>
      <c r="D1251" s="152">
        <v>10000</v>
      </c>
      <c r="E1251" s="152">
        <v>10000</v>
      </c>
      <c r="F1251" s="152">
        <v>0</v>
      </c>
      <c r="G1251" s="152">
        <v>0</v>
      </c>
    </row>
    <row r="1252" spans="1:7" s="26" customFormat="1" ht="15" x14ac:dyDescent="0.2">
      <c r="A1252" s="150"/>
      <c r="B1252" s="150" t="s">
        <v>308</v>
      </c>
      <c r="C1252" s="151" t="s">
        <v>46</v>
      </c>
      <c r="D1252" s="152">
        <v>10000</v>
      </c>
      <c r="E1252" s="152">
        <v>10000</v>
      </c>
      <c r="F1252" s="152">
        <v>0</v>
      </c>
      <c r="G1252" s="152">
        <v>0</v>
      </c>
    </row>
    <row r="1253" spans="1:7" s="26" customFormat="1" ht="15" x14ac:dyDescent="0.2">
      <c r="A1253" s="150"/>
      <c r="B1253" s="150" t="s">
        <v>377</v>
      </c>
      <c r="C1253" s="151" t="s">
        <v>56</v>
      </c>
      <c r="D1253" s="152">
        <v>10000</v>
      </c>
      <c r="E1253" s="152">
        <v>10000</v>
      </c>
      <c r="F1253" s="152">
        <v>0</v>
      </c>
      <c r="G1253" s="152">
        <v>0</v>
      </c>
    </row>
    <row r="1254" spans="1:7" s="26" customFormat="1" ht="14.25" x14ac:dyDescent="0.2">
      <c r="A1254" s="153"/>
      <c r="B1254" s="153" t="s">
        <v>378</v>
      </c>
      <c r="C1254" s="154" t="s">
        <v>59</v>
      </c>
      <c r="D1254" s="155">
        <v>0</v>
      </c>
      <c r="E1254" s="155">
        <v>0</v>
      </c>
      <c r="F1254" s="155">
        <v>0</v>
      </c>
      <c r="G1254" s="155">
        <v>0</v>
      </c>
    </row>
    <row r="1255" spans="1:7" s="26" customFormat="1" ht="14.25" x14ac:dyDescent="0.2">
      <c r="A1255" s="153"/>
      <c r="B1255" s="153" t="s">
        <v>379</v>
      </c>
      <c r="C1255" s="154" t="s">
        <v>62</v>
      </c>
      <c r="D1255" s="155">
        <v>0</v>
      </c>
      <c r="E1255" s="155">
        <v>0</v>
      </c>
      <c r="F1255" s="155">
        <v>0</v>
      </c>
      <c r="G1255" s="155">
        <v>0</v>
      </c>
    </row>
    <row r="1256" spans="1:7" s="26" customFormat="1" ht="45" x14ac:dyDescent="0.2">
      <c r="A1256" s="146" t="s">
        <v>672</v>
      </c>
      <c r="B1256" s="167" t="s">
        <v>673</v>
      </c>
      <c r="C1256" s="168"/>
      <c r="D1256" s="147">
        <v>15000</v>
      </c>
      <c r="E1256" s="147">
        <v>15000</v>
      </c>
      <c r="F1256" s="147">
        <v>7500</v>
      </c>
      <c r="G1256" s="147">
        <v>50</v>
      </c>
    </row>
    <row r="1257" spans="1:7" s="26" customFormat="1" ht="30" x14ac:dyDescent="0.2">
      <c r="A1257" s="148" t="s">
        <v>449</v>
      </c>
      <c r="B1257" s="169" t="s">
        <v>450</v>
      </c>
      <c r="C1257" s="168"/>
      <c r="D1257" s="149">
        <v>15000</v>
      </c>
      <c r="E1257" s="149">
        <v>15000</v>
      </c>
      <c r="F1257" s="149">
        <v>7500</v>
      </c>
      <c r="G1257" s="149">
        <v>50</v>
      </c>
    </row>
    <row r="1258" spans="1:7" s="26" customFormat="1" ht="15" x14ac:dyDescent="0.2">
      <c r="A1258" s="150"/>
      <c r="B1258" s="150" t="s">
        <v>307</v>
      </c>
      <c r="C1258" s="151" t="s">
        <v>38</v>
      </c>
      <c r="D1258" s="152">
        <v>15000</v>
      </c>
      <c r="E1258" s="152">
        <v>15000</v>
      </c>
      <c r="F1258" s="152">
        <v>7500</v>
      </c>
      <c r="G1258" s="152">
        <v>50</v>
      </c>
    </row>
    <row r="1259" spans="1:7" s="26" customFormat="1" ht="15" x14ac:dyDescent="0.2">
      <c r="A1259" s="150"/>
      <c r="B1259" s="150" t="s">
        <v>308</v>
      </c>
      <c r="C1259" s="151" t="s">
        <v>46</v>
      </c>
      <c r="D1259" s="152">
        <v>15000</v>
      </c>
      <c r="E1259" s="152">
        <v>15000</v>
      </c>
      <c r="F1259" s="152">
        <v>7500</v>
      </c>
      <c r="G1259" s="152">
        <v>50</v>
      </c>
    </row>
    <row r="1260" spans="1:7" s="26" customFormat="1" ht="15" x14ac:dyDescent="0.2">
      <c r="A1260" s="150"/>
      <c r="B1260" s="150" t="s">
        <v>377</v>
      </c>
      <c r="C1260" s="151" t="s">
        <v>56</v>
      </c>
      <c r="D1260" s="152">
        <v>15000</v>
      </c>
      <c r="E1260" s="152">
        <v>15000</v>
      </c>
      <c r="F1260" s="152">
        <v>7500</v>
      </c>
      <c r="G1260" s="152">
        <v>50</v>
      </c>
    </row>
    <row r="1261" spans="1:7" s="26" customFormat="1" ht="14.25" x14ac:dyDescent="0.2">
      <c r="A1261" s="153"/>
      <c r="B1261" s="153" t="s">
        <v>423</v>
      </c>
      <c r="C1261" s="154" t="s">
        <v>60</v>
      </c>
      <c r="D1261" s="155">
        <v>0</v>
      </c>
      <c r="E1261" s="155">
        <v>0</v>
      </c>
      <c r="F1261" s="155">
        <v>7500</v>
      </c>
      <c r="G1261" s="155">
        <v>0</v>
      </c>
    </row>
    <row r="1262" spans="1:7" s="26" customFormat="1" ht="45" x14ac:dyDescent="0.2">
      <c r="A1262" s="146" t="s">
        <v>770</v>
      </c>
      <c r="B1262" s="167" t="s">
        <v>771</v>
      </c>
      <c r="C1262" s="168"/>
      <c r="D1262" s="147">
        <v>80000</v>
      </c>
      <c r="E1262" s="147">
        <v>80000</v>
      </c>
      <c r="F1262" s="147">
        <v>0</v>
      </c>
      <c r="G1262" s="147">
        <v>0</v>
      </c>
    </row>
    <row r="1263" spans="1:7" s="26" customFormat="1" ht="30" x14ac:dyDescent="0.2">
      <c r="A1263" s="148" t="s">
        <v>652</v>
      </c>
      <c r="B1263" s="169" t="s">
        <v>653</v>
      </c>
      <c r="C1263" s="168"/>
      <c r="D1263" s="149">
        <v>25000</v>
      </c>
      <c r="E1263" s="149">
        <v>25000</v>
      </c>
      <c r="F1263" s="149">
        <v>0</v>
      </c>
      <c r="G1263" s="149">
        <v>0</v>
      </c>
    </row>
    <row r="1264" spans="1:7" s="26" customFormat="1" ht="15" x14ac:dyDescent="0.2">
      <c r="A1264" s="150"/>
      <c r="B1264" s="150" t="s">
        <v>307</v>
      </c>
      <c r="C1264" s="151" t="s">
        <v>38</v>
      </c>
      <c r="D1264" s="152">
        <v>25000</v>
      </c>
      <c r="E1264" s="152">
        <v>25000</v>
      </c>
      <c r="F1264" s="152">
        <v>0</v>
      </c>
      <c r="G1264" s="152">
        <v>0</v>
      </c>
    </row>
    <row r="1265" spans="1:7" s="26" customFormat="1" ht="30" x14ac:dyDescent="0.2">
      <c r="A1265" s="150"/>
      <c r="B1265" s="150" t="s">
        <v>518</v>
      </c>
      <c r="C1265" s="151" t="s">
        <v>83</v>
      </c>
      <c r="D1265" s="152">
        <v>25000</v>
      </c>
      <c r="E1265" s="152">
        <v>25000</v>
      </c>
      <c r="F1265" s="152">
        <v>0</v>
      </c>
      <c r="G1265" s="152">
        <v>0</v>
      </c>
    </row>
    <row r="1266" spans="1:7" s="26" customFormat="1" ht="30" x14ac:dyDescent="0.2">
      <c r="A1266" s="150"/>
      <c r="B1266" s="150" t="s">
        <v>519</v>
      </c>
      <c r="C1266" s="151" t="s">
        <v>84</v>
      </c>
      <c r="D1266" s="152">
        <v>25000</v>
      </c>
      <c r="E1266" s="152">
        <v>25000</v>
      </c>
      <c r="F1266" s="152">
        <v>0</v>
      </c>
      <c r="G1266" s="152">
        <v>0</v>
      </c>
    </row>
    <row r="1267" spans="1:7" s="26" customFormat="1" ht="14.25" x14ac:dyDescent="0.2">
      <c r="A1267" s="153"/>
      <c r="B1267" s="153" t="s">
        <v>520</v>
      </c>
      <c r="C1267" s="154" t="s">
        <v>85</v>
      </c>
      <c r="D1267" s="155">
        <v>0</v>
      </c>
      <c r="E1267" s="155">
        <v>0</v>
      </c>
      <c r="F1267" s="155">
        <v>0</v>
      </c>
      <c r="G1267" s="155">
        <v>0</v>
      </c>
    </row>
    <row r="1268" spans="1:7" s="26" customFormat="1" ht="30" x14ac:dyDescent="0.2">
      <c r="A1268" s="148" t="s">
        <v>449</v>
      </c>
      <c r="B1268" s="169" t="s">
        <v>450</v>
      </c>
      <c r="C1268" s="168"/>
      <c r="D1268" s="149">
        <v>55000</v>
      </c>
      <c r="E1268" s="149">
        <v>55000</v>
      </c>
      <c r="F1268" s="149">
        <v>0</v>
      </c>
      <c r="G1268" s="149">
        <v>0</v>
      </c>
    </row>
    <row r="1269" spans="1:7" s="26" customFormat="1" ht="15" x14ac:dyDescent="0.2">
      <c r="A1269" s="150"/>
      <c r="B1269" s="150" t="s">
        <v>307</v>
      </c>
      <c r="C1269" s="151" t="s">
        <v>38</v>
      </c>
      <c r="D1269" s="152">
        <v>55000</v>
      </c>
      <c r="E1269" s="152">
        <v>55000</v>
      </c>
      <c r="F1269" s="152">
        <v>0</v>
      </c>
      <c r="G1269" s="152">
        <v>0</v>
      </c>
    </row>
    <row r="1270" spans="1:7" s="26" customFormat="1" ht="30" x14ac:dyDescent="0.2">
      <c r="A1270" s="150"/>
      <c r="B1270" s="150" t="s">
        <v>518</v>
      </c>
      <c r="C1270" s="151" t="s">
        <v>83</v>
      </c>
      <c r="D1270" s="152">
        <v>55000</v>
      </c>
      <c r="E1270" s="152">
        <v>55000</v>
      </c>
      <c r="F1270" s="152">
        <v>0</v>
      </c>
      <c r="G1270" s="152">
        <v>0</v>
      </c>
    </row>
    <row r="1271" spans="1:7" s="26" customFormat="1" ht="30" x14ac:dyDescent="0.2">
      <c r="A1271" s="150"/>
      <c r="B1271" s="150" t="s">
        <v>519</v>
      </c>
      <c r="C1271" s="151" t="s">
        <v>84</v>
      </c>
      <c r="D1271" s="152">
        <v>55000</v>
      </c>
      <c r="E1271" s="152">
        <v>55000</v>
      </c>
      <c r="F1271" s="152">
        <v>0</v>
      </c>
      <c r="G1271" s="152">
        <v>0</v>
      </c>
    </row>
    <row r="1272" spans="1:7" s="26" customFormat="1" ht="14.25" x14ac:dyDescent="0.2">
      <c r="A1272" s="153"/>
      <c r="B1272" s="153" t="s">
        <v>520</v>
      </c>
      <c r="C1272" s="154" t="s">
        <v>85</v>
      </c>
      <c r="D1272" s="155">
        <v>0</v>
      </c>
      <c r="E1272" s="155">
        <v>0</v>
      </c>
      <c r="F1272" s="155">
        <v>0</v>
      </c>
      <c r="G1272" s="155">
        <v>0</v>
      </c>
    </row>
    <row r="1273" spans="1:7" s="26" customFormat="1" ht="30" x14ac:dyDescent="0.2">
      <c r="A1273" s="140" t="s">
        <v>674</v>
      </c>
      <c r="B1273" s="170" t="s">
        <v>675</v>
      </c>
      <c r="C1273" s="168"/>
      <c r="D1273" s="141">
        <v>5810291</v>
      </c>
      <c r="E1273" s="141">
        <v>5810291</v>
      </c>
      <c r="F1273" s="141">
        <v>5107151.0599999996</v>
      </c>
      <c r="G1273" s="141">
        <v>87.898369634154292</v>
      </c>
    </row>
    <row r="1274" spans="1:7" s="26" customFormat="1" ht="30" x14ac:dyDescent="0.2">
      <c r="A1274" s="142" t="s">
        <v>676</v>
      </c>
      <c r="B1274" s="171" t="s">
        <v>675</v>
      </c>
      <c r="C1274" s="168"/>
      <c r="D1274" s="143">
        <v>3345220</v>
      </c>
      <c r="E1274" s="143">
        <v>3345220</v>
      </c>
      <c r="F1274" s="143">
        <v>2798088.73</v>
      </c>
      <c r="G1274" s="143">
        <v>83.644386019454629</v>
      </c>
    </row>
    <row r="1275" spans="1:7" s="26" customFormat="1" ht="30" x14ac:dyDescent="0.2">
      <c r="A1275" s="144" t="s">
        <v>677</v>
      </c>
      <c r="B1275" s="172" t="s">
        <v>357</v>
      </c>
      <c r="C1275" s="168"/>
      <c r="D1275" s="145">
        <v>3345220</v>
      </c>
      <c r="E1275" s="145">
        <v>3345220</v>
      </c>
      <c r="F1275" s="145">
        <v>2798088.73</v>
      </c>
      <c r="G1275" s="145">
        <v>83.644386019454629</v>
      </c>
    </row>
    <row r="1276" spans="1:7" s="26" customFormat="1" ht="45" x14ac:dyDescent="0.2">
      <c r="A1276" s="146" t="s">
        <v>678</v>
      </c>
      <c r="B1276" s="167" t="s">
        <v>359</v>
      </c>
      <c r="C1276" s="168"/>
      <c r="D1276" s="147">
        <v>889600</v>
      </c>
      <c r="E1276" s="147">
        <v>889600</v>
      </c>
      <c r="F1276" s="147">
        <v>743140.87</v>
      </c>
      <c r="G1276" s="147">
        <v>83.536518660071948</v>
      </c>
    </row>
    <row r="1277" spans="1:7" s="26" customFormat="1" ht="30" x14ac:dyDescent="0.2">
      <c r="A1277" s="148" t="s">
        <v>348</v>
      </c>
      <c r="B1277" s="169" t="s">
        <v>4</v>
      </c>
      <c r="C1277" s="168"/>
      <c r="D1277" s="149">
        <v>889600</v>
      </c>
      <c r="E1277" s="149">
        <v>889600</v>
      </c>
      <c r="F1277" s="149">
        <v>743140.87</v>
      </c>
      <c r="G1277" s="149">
        <v>83.536518660071948</v>
      </c>
    </row>
    <row r="1278" spans="1:7" s="26" customFormat="1" ht="15" x14ac:dyDescent="0.2">
      <c r="A1278" s="150"/>
      <c r="B1278" s="150" t="s">
        <v>307</v>
      </c>
      <c r="C1278" s="151" t="s">
        <v>38</v>
      </c>
      <c r="D1278" s="152">
        <v>889600</v>
      </c>
      <c r="E1278" s="152">
        <v>889600</v>
      </c>
      <c r="F1278" s="152">
        <v>743140.87</v>
      </c>
      <c r="G1278" s="152">
        <v>83.536518660071948</v>
      </c>
    </row>
    <row r="1279" spans="1:7" s="26" customFormat="1" ht="15" x14ac:dyDescent="0.2">
      <c r="A1279" s="150"/>
      <c r="B1279" s="150" t="s">
        <v>360</v>
      </c>
      <c r="C1279" s="151" t="s">
        <v>39</v>
      </c>
      <c r="D1279" s="152">
        <v>818600</v>
      </c>
      <c r="E1279" s="152">
        <v>818600</v>
      </c>
      <c r="F1279" s="152">
        <v>697893.09</v>
      </c>
      <c r="G1279" s="152">
        <v>85.254469826533111</v>
      </c>
    </row>
    <row r="1280" spans="1:7" s="26" customFormat="1" ht="15" x14ac:dyDescent="0.2">
      <c r="A1280" s="150"/>
      <c r="B1280" s="150" t="s">
        <v>361</v>
      </c>
      <c r="C1280" s="151" t="s">
        <v>362</v>
      </c>
      <c r="D1280" s="152">
        <v>660000</v>
      </c>
      <c r="E1280" s="152">
        <v>660000</v>
      </c>
      <c r="F1280" s="152">
        <v>568929.56000000006</v>
      </c>
      <c r="G1280" s="152">
        <v>86.201448484848484</v>
      </c>
    </row>
    <row r="1281" spans="1:7" s="26" customFormat="1" ht="14.25" x14ac:dyDescent="0.2">
      <c r="A1281" s="153"/>
      <c r="B1281" s="153" t="s">
        <v>363</v>
      </c>
      <c r="C1281" s="154" t="s">
        <v>41</v>
      </c>
      <c r="D1281" s="155">
        <v>0</v>
      </c>
      <c r="E1281" s="155">
        <v>0</v>
      </c>
      <c r="F1281" s="155">
        <v>568929.56000000006</v>
      </c>
      <c r="G1281" s="155">
        <v>0</v>
      </c>
    </row>
    <row r="1282" spans="1:7" s="26" customFormat="1" ht="15" x14ac:dyDescent="0.2">
      <c r="A1282" s="150"/>
      <c r="B1282" s="150" t="s">
        <v>364</v>
      </c>
      <c r="C1282" s="151" t="s">
        <v>42</v>
      </c>
      <c r="D1282" s="152">
        <v>48600</v>
      </c>
      <c r="E1282" s="152">
        <v>48600</v>
      </c>
      <c r="F1282" s="152">
        <v>34669.78</v>
      </c>
      <c r="G1282" s="152">
        <v>71.336995884773657</v>
      </c>
    </row>
    <row r="1283" spans="1:7" s="26" customFormat="1" ht="14.25" x14ac:dyDescent="0.2">
      <c r="A1283" s="153"/>
      <c r="B1283" s="153" t="s">
        <v>365</v>
      </c>
      <c r="C1283" s="154" t="s">
        <v>42</v>
      </c>
      <c r="D1283" s="155">
        <v>0</v>
      </c>
      <c r="E1283" s="155">
        <v>0</v>
      </c>
      <c r="F1283" s="155">
        <v>34669.78</v>
      </c>
      <c r="G1283" s="155">
        <v>0</v>
      </c>
    </row>
    <row r="1284" spans="1:7" s="26" customFormat="1" ht="15" x14ac:dyDescent="0.2">
      <c r="A1284" s="150"/>
      <c r="B1284" s="150" t="s">
        <v>366</v>
      </c>
      <c r="C1284" s="151" t="s">
        <v>43</v>
      </c>
      <c r="D1284" s="152">
        <v>110000</v>
      </c>
      <c r="E1284" s="152">
        <v>110000</v>
      </c>
      <c r="F1284" s="152">
        <v>94293.75</v>
      </c>
      <c r="G1284" s="152">
        <v>85.721590909090907</v>
      </c>
    </row>
    <row r="1285" spans="1:7" s="26" customFormat="1" ht="14.25" x14ac:dyDescent="0.2">
      <c r="A1285" s="153"/>
      <c r="B1285" s="153" t="s">
        <v>367</v>
      </c>
      <c r="C1285" s="154" t="s">
        <v>368</v>
      </c>
      <c r="D1285" s="155">
        <v>0</v>
      </c>
      <c r="E1285" s="155">
        <v>0</v>
      </c>
      <c r="F1285" s="155">
        <v>94293.75</v>
      </c>
      <c r="G1285" s="155">
        <v>0</v>
      </c>
    </row>
    <row r="1286" spans="1:7" s="26" customFormat="1" ht="15" x14ac:dyDescent="0.2">
      <c r="A1286" s="150"/>
      <c r="B1286" s="150" t="s">
        <v>308</v>
      </c>
      <c r="C1286" s="151" t="s">
        <v>46</v>
      </c>
      <c r="D1286" s="152">
        <v>71000</v>
      </c>
      <c r="E1286" s="152">
        <v>71000</v>
      </c>
      <c r="F1286" s="152">
        <v>45247.78</v>
      </c>
      <c r="G1286" s="152">
        <v>63.729267605633801</v>
      </c>
    </row>
    <row r="1287" spans="1:7" s="26" customFormat="1" ht="15" x14ac:dyDescent="0.2">
      <c r="A1287" s="150"/>
      <c r="B1287" s="150" t="s">
        <v>371</v>
      </c>
      <c r="C1287" s="151" t="s">
        <v>47</v>
      </c>
      <c r="D1287" s="152">
        <v>71000</v>
      </c>
      <c r="E1287" s="152">
        <v>71000</v>
      </c>
      <c r="F1287" s="152">
        <v>45247.78</v>
      </c>
      <c r="G1287" s="152">
        <v>63.729267605633801</v>
      </c>
    </row>
    <row r="1288" spans="1:7" s="26" customFormat="1" ht="14.25" x14ac:dyDescent="0.2">
      <c r="A1288" s="153"/>
      <c r="B1288" s="153" t="s">
        <v>372</v>
      </c>
      <c r="C1288" s="154" t="s">
        <v>48</v>
      </c>
      <c r="D1288" s="155">
        <v>0</v>
      </c>
      <c r="E1288" s="155">
        <v>0</v>
      </c>
      <c r="F1288" s="155">
        <v>187.78</v>
      </c>
      <c r="G1288" s="155">
        <v>0</v>
      </c>
    </row>
    <row r="1289" spans="1:7" s="26" customFormat="1" ht="14.25" x14ac:dyDescent="0.2">
      <c r="A1289" s="153"/>
      <c r="B1289" s="153" t="s">
        <v>373</v>
      </c>
      <c r="C1289" s="154" t="s">
        <v>49</v>
      </c>
      <c r="D1289" s="155">
        <v>0</v>
      </c>
      <c r="E1289" s="155">
        <v>0</v>
      </c>
      <c r="F1289" s="155">
        <v>41210</v>
      </c>
      <c r="G1289" s="155">
        <v>0</v>
      </c>
    </row>
    <row r="1290" spans="1:7" s="26" customFormat="1" ht="14.25" x14ac:dyDescent="0.2">
      <c r="A1290" s="153"/>
      <c r="B1290" s="153" t="s">
        <v>374</v>
      </c>
      <c r="C1290" s="154" t="s">
        <v>50</v>
      </c>
      <c r="D1290" s="155">
        <v>0</v>
      </c>
      <c r="E1290" s="155">
        <v>0</v>
      </c>
      <c r="F1290" s="155">
        <v>3850</v>
      </c>
      <c r="G1290" s="155">
        <v>0</v>
      </c>
    </row>
    <row r="1291" spans="1:7" s="26" customFormat="1" ht="45" x14ac:dyDescent="0.2">
      <c r="A1291" s="146" t="s">
        <v>679</v>
      </c>
      <c r="B1291" s="167" t="s">
        <v>87</v>
      </c>
      <c r="C1291" s="168"/>
      <c r="D1291" s="147">
        <v>2156120</v>
      </c>
      <c r="E1291" s="147">
        <v>2163907.5</v>
      </c>
      <c r="F1291" s="147">
        <v>1812024.71</v>
      </c>
      <c r="G1291" s="147">
        <v>83.74</v>
      </c>
    </row>
    <row r="1292" spans="1:7" s="26" customFormat="1" ht="30" x14ac:dyDescent="0.2">
      <c r="A1292" s="148" t="s">
        <v>348</v>
      </c>
      <c r="B1292" s="169" t="s">
        <v>4</v>
      </c>
      <c r="C1292" s="168"/>
      <c r="D1292" s="149">
        <v>1864120</v>
      </c>
      <c r="E1292" s="149">
        <v>1871907.5</v>
      </c>
      <c r="F1292" s="149">
        <v>1545149.32</v>
      </c>
      <c r="G1292" s="149">
        <v>82.54</v>
      </c>
    </row>
    <row r="1293" spans="1:7" s="26" customFormat="1" ht="15" x14ac:dyDescent="0.2">
      <c r="A1293" s="150"/>
      <c r="B1293" s="150" t="s">
        <v>307</v>
      </c>
      <c r="C1293" s="151" t="s">
        <v>38</v>
      </c>
      <c r="D1293" s="152">
        <v>1864120</v>
      </c>
      <c r="E1293" s="152">
        <v>1871907.5</v>
      </c>
      <c r="F1293" s="152">
        <v>1545149.32</v>
      </c>
      <c r="G1293" s="152">
        <v>82.54</v>
      </c>
    </row>
    <row r="1294" spans="1:7" s="26" customFormat="1" ht="15" x14ac:dyDescent="0.2">
      <c r="A1294" s="150"/>
      <c r="B1294" s="150" t="s">
        <v>308</v>
      </c>
      <c r="C1294" s="151" t="s">
        <v>46</v>
      </c>
      <c r="D1294" s="152">
        <v>1829120</v>
      </c>
      <c r="E1294" s="152">
        <v>1836907.5</v>
      </c>
      <c r="F1294" s="152">
        <v>1545149.32</v>
      </c>
      <c r="G1294" s="152">
        <v>84.11</v>
      </c>
    </row>
    <row r="1295" spans="1:7" s="26" customFormat="1" ht="15" x14ac:dyDescent="0.2">
      <c r="A1295" s="150"/>
      <c r="B1295" s="150" t="s">
        <v>418</v>
      </c>
      <c r="C1295" s="151" t="s">
        <v>51</v>
      </c>
      <c r="D1295" s="152">
        <v>272000</v>
      </c>
      <c r="E1295" s="152">
        <v>272000</v>
      </c>
      <c r="F1295" s="152">
        <v>202293.65</v>
      </c>
      <c r="G1295" s="152">
        <v>74.372665441176466</v>
      </c>
    </row>
    <row r="1296" spans="1:7" s="26" customFormat="1" ht="14.25" x14ac:dyDescent="0.2">
      <c r="A1296" s="153"/>
      <c r="B1296" s="153" t="s">
        <v>419</v>
      </c>
      <c r="C1296" s="154" t="s">
        <v>52</v>
      </c>
      <c r="D1296" s="155">
        <v>0</v>
      </c>
      <c r="E1296" s="155">
        <v>0</v>
      </c>
      <c r="F1296" s="155">
        <v>73268.59</v>
      </c>
      <c r="G1296" s="155">
        <v>0</v>
      </c>
    </row>
    <row r="1297" spans="1:7" s="26" customFormat="1" ht="14.25" x14ac:dyDescent="0.2">
      <c r="A1297" s="153"/>
      <c r="B1297" s="153" t="s">
        <v>420</v>
      </c>
      <c r="C1297" s="154" t="s">
        <v>53</v>
      </c>
      <c r="D1297" s="155">
        <v>0</v>
      </c>
      <c r="E1297" s="155">
        <v>0</v>
      </c>
      <c r="F1297" s="155">
        <v>82294.11</v>
      </c>
      <c r="G1297" s="155">
        <v>0</v>
      </c>
    </row>
    <row r="1298" spans="1:7" s="26" customFormat="1" ht="14.25" x14ac:dyDescent="0.2">
      <c r="A1298" s="153"/>
      <c r="B1298" s="153" t="s">
        <v>433</v>
      </c>
      <c r="C1298" s="154" t="s">
        <v>54</v>
      </c>
      <c r="D1298" s="155">
        <v>0</v>
      </c>
      <c r="E1298" s="155">
        <v>0</v>
      </c>
      <c r="F1298" s="155">
        <v>30643.35</v>
      </c>
      <c r="G1298" s="155">
        <v>0</v>
      </c>
    </row>
    <row r="1299" spans="1:7" s="26" customFormat="1" ht="14.25" x14ac:dyDescent="0.2">
      <c r="A1299" s="153"/>
      <c r="B1299" s="153" t="s">
        <v>421</v>
      </c>
      <c r="C1299" s="154" t="s">
        <v>55</v>
      </c>
      <c r="D1299" s="155">
        <v>0</v>
      </c>
      <c r="E1299" s="155">
        <v>0</v>
      </c>
      <c r="F1299" s="155">
        <v>7168.49</v>
      </c>
      <c r="G1299" s="155">
        <v>0</v>
      </c>
    </row>
    <row r="1300" spans="1:7" s="26" customFormat="1" ht="14.25" x14ac:dyDescent="0.2">
      <c r="A1300" s="153"/>
      <c r="B1300" s="153" t="s">
        <v>434</v>
      </c>
      <c r="C1300" s="154" t="s">
        <v>146</v>
      </c>
      <c r="D1300" s="155">
        <v>0</v>
      </c>
      <c r="E1300" s="155">
        <v>0</v>
      </c>
      <c r="F1300" s="155">
        <v>8919.11</v>
      </c>
      <c r="G1300" s="155">
        <v>0</v>
      </c>
    </row>
    <row r="1301" spans="1:7" s="26" customFormat="1" ht="15" x14ac:dyDescent="0.2">
      <c r="A1301" s="150"/>
      <c r="B1301" s="150" t="s">
        <v>377</v>
      </c>
      <c r="C1301" s="151" t="s">
        <v>56</v>
      </c>
      <c r="D1301" s="152">
        <v>1403740</v>
      </c>
      <c r="E1301" s="152">
        <v>1411527.5</v>
      </c>
      <c r="F1301" s="152">
        <v>1201403.6100000001</v>
      </c>
      <c r="G1301" s="152">
        <v>85.11</v>
      </c>
    </row>
    <row r="1302" spans="1:7" s="26" customFormat="1" ht="14.25" x14ac:dyDescent="0.2">
      <c r="A1302" s="153"/>
      <c r="B1302" s="153" t="s">
        <v>422</v>
      </c>
      <c r="C1302" s="154" t="s">
        <v>57</v>
      </c>
      <c r="D1302" s="155">
        <v>0</v>
      </c>
      <c r="E1302" s="155">
        <v>0</v>
      </c>
      <c r="F1302" s="155">
        <v>299964.63</v>
      </c>
      <c r="G1302" s="155">
        <v>0</v>
      </c>
    </row>
    <row r="1303" spans="1:7" s="26" customFormat="1" ht="14.25" x14ac:dyDescent="0.2">
      <c r="A1303" s="153"/>
      <c r="B1303" s="153" t="s">
        <v>398</v>
      </c>
      <c r="C1303" s="154" t="s">
        <v>58</v>
      </c>
      <c r="D1303" s="155">
        <v>0</v>
      </c>
      <c r="E1303" s="155">
        <v>0</v>
      </c>
      <c r="F1303" s="155">
        <v>69823.3</v>
      </c>
      <c r="G1303" s="155">
        <v>0</v>
      </c>
    </row>
    <row r="1304" spans="1:7" s="26" customFormat="1" ht="14.25" x14ac:dyDescent="0.2">
      <c r="A1304" s="153"/>
      <c r="B1304" s="153" t="s">
        <v>378</v>
      </c>
      <c r="C1304" s="154" t="s">
        <v>59</v>
      </c>
      <c r="D1304" s="155">
        <v>0</v>
      </c>
      <c r="E1304" s="155">
        <v>0</v>
      </c>
      <c r="F1304" s="155">
        <v>95040.54</v>
      </c>
      <c r="G1304" s="155">
        <v>0</v>
      </c>
    </row>
    <row r="1305" spans="1:7" s="26" customFormat="1" ht="14.25" x14ac:dyDescent="0.2">
      <c r="A1305" s="153"/>
      <c r="B1305" s="153" t="s">
        <v>423</v>
      </c>
      <c r="C1305" s="154" t="s">
        <v>60</v>
      </c>
      <c r="D1305" s="155">
        <v>0</v>
      </c>
      <c r="E1305" s="155">
        <v>0</v>
      </c>
      <c r="F1305" s="155">
        <v>6657.4</v>
      </c>
      <c r="G1305" s="155">
        <v>0</v>
      </c>
    </row>
    <row r="1306" spans="1:7" s="26" customFormat="1" ht="14.25" x14ac:dyDescent="0.2">
      <c r="A1306" s="153"/>
      <c r="B1306" s="153" t="s">
        <v>680</v>
      </c>
      <c r="C1306" s="154" t="s">
        <v>126</v>
      </c>
      <c r="D1306" s="155">
        <v>0</v>
      </c>
      <c r="E1306" s="155">
        <v>0</v>
      </c>
      <c r="F1306" s="155">
        <v>64781.11</v>
      </c>
      <c r="G1306" s="155">
        <v>0</v>
      </c>
    </row>
    <row r="1307" spans="1:7" s="26" customFormat="1" ht="14.25" x14ac:dyDescent="0.2">
      <c r="A1307" s="153"/>
      <c r="B1307" s="153" t="s">
        <v>379</v>
      </c>
      <c r="C1307" s="154" t="s">
        <v>62</v>
      </c>
      <c r="D1307" s="155">
        <v>0</v>
      </c>
      <c r="E1307" s="155">
        <v>0</v>
      </c>
      <c r="F1307" s="155">
        <v>97687.8</v>
      </c>
      <c r="G1307" s="155">
        <v>0</v>
      </c>
    </row>
    <row r="1308" spans="1:7" s="26" customFormat="1" ht="14.25" x14ac:dyDescent="0.2">
      <c r="A1308" s="153"/>
      <c r="B1308" s="153" t="s">
        <v>435</v>
      </c>
      <c r="C1308" s="154" t="s">
        <v>63</v>
      </c>
      <c r="D1308" s="155">
        <v>0</v>
      </c>
      <c r="E1308" s="155">
        <v>0</v>
      </c>
      <c r="F1308" s="155">
        <v>235151.22</v>
      </c>
      <c r="G1308" s="155">
        <v>0</v>
      </c>
    </row>
    <row r="1309" spans="1:7" s="26" customFormat="1" ht="14.25" x14ac:dyDescent="0.2">
      <c r="A1309" s="153"/>
      <c r="B1309" s="153" t="s">
        <v>399</v>
      </c>
      <c r="C1309" s="154" t="s">
        <v>64</v>
      </c>
      <c r="D1309" s="155">
        <v>0</v>
      </c>
      <c r="E1309" s="155">
        <v>0</v>
      </c>
      <c r="F1309" s="155">
        <v>332297.61</v>
      </c>
      <c r="G1309" s="155">
        <v>0</v>
      </c>
    </row>
    <row r="1310" spans="1:7" s="26" customFormat="1" ht="15" x14ac:dyDescent="0.2">
      <c r="A1310" s="150"/>
      <c r="B1310" s="150" t="s">
        <v>309</v>
      </c>
      <c r="C1310" s="151" t="s">
        <v>65</v>
      </c>
      <c r="D1310" s="152">
        <v>153380</v>
      </c>
      <c r="E1310" s="152">
        <v>153380</v>
      </c>
      <c r="F1310" s="152">
        <v>141452.06</v>
      </c>
      <c r="G1310" s="152">
        <v>92.223275524840261</v>
      </c>
    </row>
    <row r="1311" spans="1:7" s="26" customFormat="1" ht="14.25" x14ac:dyDescent="0.2">
      <c r="A1311" s="153"/>
      <c r="B1311" s="153" t="s">
        <v>400</v>
      </c>
      <c r="C1311" s="154" t="s">
        <v>67</v>
      </c>
      <c r="D1311" s="155">
        <v>0</v>
      </c>
      <c r="E1311" s="155">
        <v>0</v>
      </c>
      <c r="F1311" s="155">
        <v>47587.73</v>
      </c>
      <c r="G1311" s="155">
        <v>0</v>
      </c>
    </row>
    <row r="1312" spans="1:7" s="26" customFormat="1" ht="14.25" x14ac:dyDescent="0.2">
      <c r="A1312" s="153"/>
      <c r="B1312" s="153" t="s">
        <v>310</v>
      </c>
      <c r="C1312" s="154" t="s">
        <v>68</v>
      </c>
      <c r="D1312" s="155">
        <v>0</v>
      </c>
      <c r="E1312" s="155">
        <v>0</v>
      </c>
      <c r="F1312" s="155">
        <v>0</v>
      </c>
      <c r="G1312" s="155">
        <v>0</v>
      </c>
    </row>
    <row r="1313" spans="1:7" s="26" customFormat="1" ht="14.25" x14ac:dyDescent="0.2">
      <c r="A1313" s="153"/>
      <c r="B1313" s="153" t="s">
        <v>424</v>
      </c>
      <c r="C1313" s="154" t="s">
        <v>148</v>
      </c>
      <c r="D1313" s="155">
        <v>0</v>
      </c>
      <c r="E1313" s="155">
        <v>0</v>
      </c>
      <c r="F1313" s="155">
        <v>10939.17</v>
      </c>
      <c r="G1313" s="155">
        <v>0</v>
      </c>
    </row>
    <row r="1314" spans="1:7" s="26" customFormat="1" ht="14.25" x14ac:dyDescent="0.2">
      <c r="A1314" s="153"/>
      <c r="B1314" s="153" t="s">
        <v>312</v>
      </c>
      <c r="C1314" s="154" t="s">
        <v>65</v>
      </c>
      <c r="D1314" s="155">
        <v>0</v>
      </c>
      <c r="E1314" s="155">
        <v>0</v>
      </c>
      <c r="F1314" s="155">
        <v>82925.16</v>
      </c>
      <c r="G1314" s="155">
        <v>0</v>
      </c>
    </row>
    <row r="1315" spans="1:7" s="26" customFormat="1" ht="15" x14ac:dyDescent="0.2">
      <c r="A1315" s="150"/>
      <c r="B1315" s="150" t="s">
        <v>313</v>
      </c>
      <c r="C1315" s="151" t="s">
        <v>87</v>
      </c>
      <c r="D1315" s="152">
        <v>35000</v>
      </c>
      <c r="E1315" s="152">
        <v>35000</v>
      </c>
      <c r="F1315" s="152">
        <v>0</v>
      </c>
      <c r="G1315" s="152">
        <v>0</v>
      </c>
    </row>
    <row r="1316" spans="1:7" s="26" customFormat="1" ht="15" x14ac:dyDescent="0.2">
      <c r="A1316" s="150"/>
      <c r="B1316" s="150" t="s">
        <v>382</v>
      </c>
      <c r="C1316" s="151" t="s">
        <v>90</v>
      </c>
      <c r="D1316" s="152">
        <v>5000</v>
      </c>
      <c r="E1316" s="152">
        <v>5000</v>
      </c>
      <c r="F1316" s="152">
        <v>0</v>
      </c>
      <c r="G1316" s="152">
        <v>0</v>
      </c>
    </row>
    <row r="1317" spans="1:7" s="26" customFormat="1" ht="14.25" x14ac:dyDescent="0.2">
      <c r="A1317" s="153"/>
      <c r="B1317" s="153" t="s">
        <v>681</v>
      </c>
      <c r="C1317" s="154" t="s">
        <v>682</v>
      </c>
      <c r="D1317" s="155">
        <v>0</v>
      </c>
      <c r="E1317" s="155">
        <v>0</v>
      </c>
      <c r="F1317" s="155">
        <v>0</v>
      </c>
      <c r="G1317" s="155">
        <v>0</v>
      </c>
    </row>
    <row r="1318" spans="1:7" s="26" customFormat="1" ht="15" x14ac:dyDescent="0.2">
      <c r="A1318" s="150"/>
      <c r="B1318" s="150" t="s">
        <v>683</v>
      </c>
      <c r="C1318" s="151" t="s">
        <v>92</v>
      </c>
      <c r="D1318" s="152">
        <v>30000</v>
      </c>
      <c r="E1318" s="152">
        <v>30000</v>
      </c>
      <c r="F1318" s="152">
        <v>0</v>
      </c>
      <c r="G1318" s="152">
        <v>0</v>
      </c>
    </row>
    <row r="1319" spans="1:7" s="26" customFormat="1" ht="14.25" x14ac:dyDescent="0.2">
      <c r="A1319" s="153"/>
      <c r="B1319" s="153" t="s">
        <v>684</v>
      </c>
      <c r="C1319" s="154" t="s">
        <v>93</v>
      </c>
      <c r="D1319" s="155">
        <v>0</v>
      </c>
      <c r="E1319" s="155">
        <v>0</v>
      </c>
      <c r="F1319" s="155">
        <v>0</v>
      </c>
      <c r="G1319" s="155">
        <v>0</v>
      </c>
    </row>
    <row r="1320" spans="1:7" s="26" customFormat="1" ht="30" x14ac:dyDescent="0.2">
      <c r="A1320" s="148" t="s">
        <v>652</v>
      </c>
      <c r="B1320" s="159"/>
      <c r="C1320" s="159" t="s">
        <v>653</v>
      </c>
      <c r="D1320" s="149">
        <v>230000</v>
      </c>
      <c r="E1320" s="149">
        <v>230000</v>
      </c>
      <c r="F1320" s="149">
        <v>226679.67999999999</v>
      </c>
      <c r="G1320" s="149">
        <v>98.556382608695657</v>
      </c>
    </row>
    <row r="1321" spans="1:7" s="26" customFormat="1" ht="15" x14ac:dyDescent="0.2">
      <c r="A1321" s="150"/>
      <c r="B1321" s="150" t="s">
        <v>307</v>
      </c>
      <c r="C1321" s="151" t="s">
        <v>38</v>
      </c>
      <c r="D1321" s="152">
        <v>230000</v>
      </c>
      <c r="E1321" s="152">
        <v>230000</v>
      </c>
      <c r="F1321" s="152">
        <v>226679.67999999999</v>
      </c>
      <c r="G1321" s="152">
        <v>98.556382608695657</v>
      </c>
    </row>
    <row r="1322" spans="1:7" s="26" customFormat="1" ht="15" x14ac:dyDescent="0.2">
      <c r="A1322" s="150"/>
      <c r="B1322" s="150" t="s">
        <v>308</v>
      </c>
      <c r="C1322" s="151" t="s">
        <v>46</v>
      </c>
      <c r="D1322" s="152">
        <v>230000</v>
      </c>
      <c r="E1322" s="152">
        <v>230000</v>
      </c>
      <c r="F1322" s="152">
        <v>226679.67999999999</v>
      </c>
      <c r="G1322" s="152">
        <v>98.556382608695657</v>
      </c>
    </row>
    <row r="1323" spans="1:7" s="26" customFormat="1" ht="15" x14ac:dyDescent="0.2">
      <c r="A1323" s="150"/>
      <c r="B1323" s="150" t="s">
        <v>377</v>
      </c>
      <c r="C1323" s="151" t="s">
        <v>56</v>
      </c>
      <c r="D1323" s="152">
        <v>230000</v>
      </c>
      <c r="E1323" s="152">
        <v>230000</v>
      </c>
      <c r="F1323" s="152">
        <v>226679.67999999999</v>
      </c>
      <c r="G1323" s="152">
        <v>98.556382608695657</v>
      </c>
    </row>
    <row r="1324" spans="1:7" s="26" customFormat="1" ht="14.25" x14ac:dyDescent="0.2">
      <c r="A1324" s="153"/>
      <c r="B1324" s="153" t="s">
        <v>379</v>
      </c>
      <c r="C1324" s="154" t="s">
        <v>62</v>
      </c>
      <c r="D1324" s="155">
        <v>0</v>
      </c>
      <c r="E1324" s="155">
        <v>0</v>
      </c>
      <c r="F1324" s="155">
        <v>226679.67999999999</v>
      </c>
      <c r="G1324" s="155">
        <v>0</v>
      </c>
    </row>
    <row r="1325" spans="1:7" s="26" customFormat="1" ht="30" x14ac:dyDescent="0.2">
      <c r="A1325" s="148" t="s">
        <v>658</v>
      </c>
      <c r="B1325" s="169" t="s">
        <v>659</v>
      </c>
      <c r="C1325" s="168"/>
      <c r="D1325" s="149">
        <v>62000</v>
      </c>
      <c r="E1325" s="149">
        <v>62000</v>
      </c>
      <c r="F1325" s="149">
        <v>40195.71</v>
      </c>
      <c r="G1325" s="149">
        <v>64.831790322580645</v>
      </c>
    </row>
    <row r="1326" spans="1:7" s="26" customFormat="1" ht="15" x14ac:dyDescent="0.2">
      <c r="A1326" s="150"/>
      <c r="B1326" s="150" t="s">
        <v>307</v>
      </c>
      <c r="C1326" s="151" t="s">
        <v>38</v>
      </c>
      <c r="D1326" s="152">
        <v>62000</v>
      </c>
      <c r="E1326" s="152">
        <v>62000</v>
      </c>
      <c r="F1326" s="152">
        <v>40195.71</v>
      </c>
      <c r="G1326" s="152">
        <v>64.831790322580645</v>
      </c>
    </row>
    <row r="1327" spans="1:7" s="26" customFormat="1" ht="15" x14ac:dyDescent="0.2">
      <c r="A1327" s="150"/>
      <c r="B1327" s="150" t="s">
        <v>308</v>
      </c>
      <c r="C1327" s="151" t="s">
        <v>46</v>
      </c>
      <c r="D1327" s="152">
        <v>62000</v>
      </c>
      <c r="E1327" s="152">
        <v>62000</v>
      </c>
      <c r="F1327" s="152">
        <v>40195.71</v>
      </c>
      <c r="G1327" s="152">
        <v>64.831790322580645</v>
      </c>
    </row>
    <row r="1328" spans="1:7" s="26" customFormat="1" ht="15" x14ac:dyDescent="0.2">
      <c r="A1328" s="150"/>
      <c r="B1328" s="150" t="s">
        <v>418</v>
      </c>
      <c r="C1328" s="151" t="s">
        <v>51</v>
      </c>
      <c r="D1328" s="152">
        <v>5000</v>
      </c>
      <c r="E1328" s="152">
        <v>5000</v>
      </c>
      <c r="F1328" s="152">
        <v>0</v>
      </c>
      <c r="G1328" s="152">
        <v>0</v>
      </c>
    </row>
    <row r="1329" spans="1:7" s="26" customFormat="1" ht="14.25" x14ac:dyDescent="0.2">
      <c r="A1329" s="153"/>
      <c r="B1329" s="153" t="s">
        <v>419</v>
      </c>
      <c r="C1329" s="154" t="s">
        <v>52</v>
      </c>
      <c r="D1329" s="155">
        <v>0</v>
      </c>
      <c r="E1329" s="155">
        <v>0</v>
      </c>
      <c r="F1329" s="155">
        <v>0</v>
      </c>
      <c r="G1329" s="155">
        <v>0</v>
      </c>
    </row>
    <row r="1330" spans="1:7" s="26" customFormat="1" ht="15" x14ac:dyDescent="0.2">
      <c r="A1330" s="150"/>
      <c r="B1330" s="150" t="s">
        <v>377</v>
      </c>
      <c r="C1330" s="151" t="s">
        <v>56</v>
      </c>
      <c r="D1330" s="152">
        <v>45880</v>
      </c>
      <c r="E1330" s="152">
        <v>45880</v>
      </c>
      <c r="F1330" s="152">
        <v>36545.71</v>
      </c>
      <c r="G1330" s="152">
        <v>79.654991281604183</v>
      </c>
    </row>
    <row r="1331" spans="1:7" s="26" customFormat="1" ht="14.25" x14ac:dyDescent="0.2">
      <c r="A1331" s="153"/>
      <c r="B1331" s="153" t="s">
        <v>422</v>
      </c>
      <c r="C1331" s="154" t="s">
        <v>57</v>
      </c>
      <c r="D1331" s="155">
        <v>0</v>
      </c>
      <c r="E1331" s="155">
        <v>0</v>
      </c>
      <c r="F1331" s="155">
        <v>13565.87</v>
      </c>
      <c r="G1331" s="155">
        <v>0</v>
      </c>
    </row>
    <row r="1332" spans="1:7" s="26" customFormat="1" ht="14.25" x14ac:dyDescent="0.2">
      <c r="A1332" s="153"/>
      <c r="B1332" s="153" t="s">
        <v>680</v>
      </c>
      <c r="C1332" s="154" t="s">
        <v>126</v>
      </c>
      <c r="D1332" s="155">
        <v>0</v>
      </c>
      <c r="E1332" s="155">
        <v>0</v>
      </c>
      <c r="F1332" s="155">
        <v>22979.84</v>
      </c>
      <c r="G1332" s="155">
        <v>0</v>
      </c>
    </row>
    <row r="1333" spans="1:7" s="26" customFormat="1" ht="15" x14ac:dyDescent="0.2">
      <c r="A1333" s="150"/>
      <c r="B1333" s="150" t="s">
        <v>309</v>
      </c>
      <c r="C1333" s="151" t="s">
        <v>65</v>
      </c>
      <c r="D1333" s="152">
        <v>11120</v>
      </c>
      <c r="E1333" s="152">
        <v>11120</v>
      </c>
      <c r="F1333" s="152">
        <v>3650</v>
      </c>
      <c r="G1333" s="152">
        <v>32.823741007194243</v>
      </c>
    </row>
    <row r="1334" spans="1:7" s="26" customFormat="1" ht="14.25" x14ac:dyDescent="0.2">
      <c r="A1334" s="153"/>
      <c r="B1334" s="153" t="s">
        <v>312</v>
      </c>
      <c r="C1334" s="154" t="s">
        <v>65</v>
      </c>
      <c r="D1334" s="155">
        <v>0</v>
      </c>
      <c r="E1334" s="155">
        <v>0</v>
      </c>
      <c r="F1334" s="155">
        <v>3650</v>
      </c>
      <c r="G1334" s="155">
        <v>0</v>
      </c>
    </row>
    <row r="1335" spans="1:7" s="26" customFormat="1" ht="45" x14ac:dyDescent="0.2">
      <c r="A1335" s="146" t="s">
        <v>685</v>
      </c>
      <c r="B1335" s="167" t="s">
        <v>70</v>
      </c>
      <c r="C1335" s="168"/>
      <c r="D1335" s="147">
        <v>50000</v>
      </c>
      <c r="E1335" s="147">
        <v>50000</v>
      </c>
      <c r="F1335" s="147">
        <v>41128.769999999997</v>
      </c>
      <c r="G1335" s="147">
        <v>82.257540000000006</v>
      </c>
    </row>
    <row r="1336" spans="1:7" s="26" customFormat="1" ht="30" x14ac:dyDescent="0.2">
      <c r="A1336" s="148" t="s">
        <v>348</v>
      </c>
      <c r="B1336" s="169" t="s">
        <v>4</v>
      </c>
      <c r="C1336" s="168"/>
      <c r="D1336" s="149">
        <v>50000</v>
      </c>
      <c r="E1336" s="149">
        <v>50000</v>
      </c>
      <c r="F1336" s="149">
        <v>41128.769999999997</v>
      </c>
      <c r="G1336" s="149">
        <v>82.257540000000006</v>
      </c>
    </row>
    <row r="1337" spans="1:7" s="26" customFormat="1" ht="15" x14ac:dyDescent="0.2">
      <c r="A1337" s="150"/>
      <c r="B1337" s="150" t="s">
        <v>307</v>
      </c>
      <c r="C1337" s="151" t="s">
        <v>38</v>
      </c>
      <c r="D1337" s="152">
        <v>50000</v>
      </c>
      <c r="E1337" s="152">
        <v>50000</v>
      </c>
      <c r="F1337" s="152">
        <v>41128.769999999997</v>
      </c>
      <c r="G1337" s="152">
        <v>82.257540000000006</v>
      </c>
    </row>
    <row r="1338" spans="1:7" s="26" customFormat="1" ht="15" x14ac:dyDescent="0.2">
      <c r="A1338" s="150"/>
      <c r="B1338" s="150" t="s">
        <v>425</v>
      </c>
      <c r="C1338" s="151" t="s">
        <v>70</v>
      </c>
      <c r="D1338" s="152">
        <v>50000</v>
      </c>
      <c r="E1338" s="152">
        <v>50000</v>
      </c>
      <c r="F1338" s="152">
        <v>41128.769999999997</v>
      </c>
      <c r="G1338" s="152">
        <v>82.257540000000006</v>
      </c>
    </row>
    <row r="1339" spans="1:7" s="26" customFormat="1" ht="15" x14ac:dyDescent="0.2">
      <c r="A1339" s="150"/>
      <c r="B1339" s="150" t="s">
        <v>426</v>
      </c>
      <c r="C1339" s="151" t="s">
        <v>72</v>
      </c>
      <c r="D1339" s="152">
        <v>50000</v>
      </c>
      <c r="E1339" s="152">
        <v>50000</v>
      </c>
      <c r="F1339" s="152">
        <v>41128.769999999997</v>
      </c>
      <c r="G1339" s="152">
        <v>82.257540000000006</v>
      </c>
    </row>
    <row r="1340" spans="1:7" s="26" customFormat="1" ht="14.25" x14ac:dyDescent="0.2">
      <c r="A1340" s="153"/>
      <c r="B1340" s="153" t="s">
        <v>427</v>
      </c>
      <c r="C1340" s="154" t="s">
        <v>73</v>
      </c>
      <c r="D1340" s="155">
        <v>0</v>
      </c>
      <c r="E1340" s="155">
        <v>0</v>
      </c>
      <c r="F1340" s="155">
        <v>25175.79</v>
      </c>
      <c r="G1340" s="155">
        <v>0</v>
      </c>
    </row>
    <row r="1341" spans="1:7" s="26" customFormat="1" ht="28.5" x14ac:dyDescent="0.2">
      <c r="A1341" s="153"/>
      <c r="B1341" s="153" t="s">
        <v>686</v>
      </c>
      <c r="C1341" s="154" t="s">
        <v>687</v>
      </c>
      <c r="D1341" s="155">
        <v>0</v>
      </c>
      <c r="E1341" s="155">
        <v>0</v>
      </c>
      <c r="F1341" s="155">
        <v>541.64</v>
      </c>
      <c r="G1341" s="155">
        <v>0</v>
      </c>
    </row>
    <row r="1342" spans="1:7" s="26" customFormat="1" ht="14.25" x14ac:dyDescent="0.2">
      <c r="A1342" s="153"/>
      <c r="B1342" s="153" t="s">
        <v>688</v>
      </c>
      <c r="C1342" s="154" t="s">
        <v>75</v>
      </c>
      <c r="D1342" s="155">
        <v>0</v>
      </c>
      <c r="E1342" s="155">
        <v>0</v>
      </c>
      <c r="F1342" s="155">
        <v>241.8</v>
      </c>
      <c r="G1342" s="155">
        <v>0</v>
      </c>
    </row>
    <row r="1343" spans="1:7" s="26" customFormat="1" ht="14.25" x14ac:dyDescent="0.2">
      <c r="A1343" s="153"/>
      <c r="B1343" s="153" t="s">
        <v>689</v>
      </c>
      <c r="C1343" s="154" t="s">
        <v>76</v>
      </c>
      <c r="D1343" s="155">
        <v>0</v>
      </c>
      <c r="E1343" s="155">
        <v>0</v>
      </c>
      <c r="F1343" s="155">
        <v>15169.54</v>
      </c>
      <c r="G1343" s="155">
        <v>0</v>
      </c>
    </row>
    <row r="1344" spans="1:7" s="26" customFormat="1" ht="45" x14ac:dyDescent="0.2">
      <c r="A1344" s="146" t="s">
        <v>690</v>
      </c>
      <c r="B1344" s="167" t="s">
        <v>691</v>
      </c>
      <c r="C1344" s="168"/>
      <c r="D1344" s="147">
        <v>249500</v>
      </c>
      <c r="E1344" s="147">
        <v>257287.5</v>
      </c>
      <c r="F1344" s="147">
        <v>201794.38</v>
      </c>
      <c r="G1344" s="147">
        <v>78.430000000000007</v>
      </c>
    </row>
    <row r="1345" spans="1:7" s="26" customFormat="1" ht="30" x14ac:dyDescent="0.2">
      <c r="A1345" s="148" t="s">
        <v>348</v>
      </c>
      <c r="B1345" s="169" t="s">
        <v>4</v>
      </c>
      <c r="C1345" s="168"/>
      <c r="D1345" s="149">
        <v>141500</v>
      </c>
      <c r="E1345" s="149">
        <v>149287.5</v>
      </c>
      <c r="F1345" s="149">
        <v>115176.18</v>
      </c>
      <c r="G1345" s="149">
        <v>77.150000000000006</v>
      </c>
    </row>
    <row r="1346" spans="1:7" s="26" customFormat="1" ht="15" x14ac:dyDescent="0.2">
      <c r="A1346" s="150"/>
      <c r="B1346" s="150" t="s">
        <v>404</v>
      </c>
      <c r="C1346" s="151" t="s">
        <v>97</v>
      </c>
      <c r="D1346" s="152">
        <v>141500</v>
      </c>
      <c r="E1346" s="152">
        <v>149287.5</v>
      </c>
      <c r="F1346" s="152">
        <v>115176.18</v>
      </c>
      <c r="G1346" s="152">
        <v>77.150000000000006</v>
      </c>
    </row>
    <row r="1347" spans="1:7" s="26" customFormat="1" ht="30" x14ac:dyDescent="0.2">
      <c r="A1347" s="150"/>
      <c r="B1347" s="150" t="s">
        <v>474</v>
      </c>
      <c r="C1347" s="151" t="s">
        <v>127</v>
      </c>
      <c r="D1347" s="152">
        <v>14700</v>
      </c>
      <c r="E1347" s="152">
        <v>22487.5</v>
      </c>
      <c r="F1347" s="152">
        <v>22487.5</v>
      </c>
      <c r="G1347" s="152">
        <v>100</v>
      </c>
    </row>
    <row r="1348" spans="1:7" s="26" customFormat="1" ht="15" x14ac:dyDescent="0.2">
      <c r="A1348" s="150"/>
      <c r="B1348" s="150" t="s">
        <v>512</v>
      </c>
      <c r="C1348" s="151" t="s">
        <v>99</v>
      </c>
      <c r="D1348" s="152">
        <v>14700</v>
      </c>
      <c r="E1348" s="152">
        <v>22487.5</v>
      </c>
      <c r="F1348" s="152">
        <v>22487.5</v>
      </c>
      <c r="G1348" s="152">
        <v>100</v>
      </c>
    </row>
    <row r="1349" spans="1:7" s="26" customFormat="1" ht="14.25" x14ac:dyDescent="0.2">
      <c r="A1349" s="153"/>
      <c r="B1349" s="153" t="s">
        <v>692</v>
      </c>
      <c r="C1349" s="154" t="s">
        <v>100</v>
      </c>
      <c r="D1349" s="155">
        <v>0</v>
      </c>
      <c r="E1349" s="155">
        <v>0</v>
      </c>
      <c r="F1349" s="155">
        <v>22487.5</v>
      </c>
      <c r="G1349" s="155">
        <v>0</v>
      </c>
    </row>
    <row r="1350" spans="1:7" s="26" customFormat="1" ht="30" x14ac:dyDescent="0.2">
      <c r="A1350" s="150"/>
      <c r="B1350" s="150" t="s">
        <v>405</v>
      </c>
      <c r="C1350" s="151" t="s">
        <v>101</v>
      </c>
      <c r="D1350" s="152">
        <v>126800</v>
      </c>
      <c r="E1350" s="152">
        <v>126800</v>
      </c>
      <c r="F1350" s="152">
        <v>92688.68</v>
      </c>
      <c r="G1350" s="152">
        <v>73.098328075709773</v>
      </c>
    </row>
    <row r="1351" spans="1:7" s="26" customFormat="1" ht="15" x14ac:dyDescent="0.2">
      <c r="A1351" s="150"/>
      <c r="B1351" s="150" t="s">
        <v>406</v>
      </c>
      <c r="C1351" s="151" t="s">
        <v>105</v>
      </c>
      <c r="D1351" s="152">
        <v>109800</v>
      </c>
      <c r="E1351" s="152">
        <v>109800</v>
      </c>
      <c r="F1351" s="152">
        <v>92688.68</v>
      </c>
      <c r="G1351" s="152">
        <v>84.415919854280503</v>
      </c>
    </row>
    <row r="1352" spans="1:7" s="26" customFormat="1" ht="14.25" x14ac:dyDescent="0.2">
      <c r="A1352" s="153"/>
      <c r="B1352" s="153" t="s">
        <v>428</v>
      </c>
      <c r="C1352" s="154" t="s">
        <v>106</v>
      </c>
      <c r="D1352" s="155">
        <v>0</v>
      </c>
      <c r="E1352" s="155">
        <v>0</v>
      </c>
      <c r="F1352" s="155">
        <v>78648.75</v>
      </c>
      <c r="G1352" s="155">
        <v>0</v>
      </c>
    </row>
    <row r="1353" spans="1:7" s="26" customFormat="1" ht="14.25" x14ac:dyDescent="0.2">
      <c r="A1353" s="153"/>
      <c r="B1353" s="153" t="s">
        <v>407</v>
      </c>
      <c r="C1353" s="154" t="s">
        <v>149</v>
      </c>
      <c r="D1353" s="155">
        <v>0</v>
      </c>
      <c r="E1353" s="155">
        <v>0</v>
      </c>
      <c r="F1353" s="155">
        <v>14039.93</v>
      </c>
      <c r="G1353" s="155">
        <v>0</v>
      </c>
    </row>
    <row r="1354" spans="1:7" s="26" customFormat="1" ht="15" x14ac:dyDescent="0.2">
      <c r="A1354" s="150"/>
      <c r="B1354" s="150" t="s">
        <v>612</v>
      </c>
      <c r="C1354" s="151" t="s">
        <v>109</v>
      </c>
      <c r="D1354" s="152">
        <v>17000</v>
      </c>
      <c r="E1354" s="152">
        <v>17000</v>
      </c>
      <c r="F1354" s="152">
        <v>0</v>
      </c>
      <c r="G1354" s="152">
        <v>0</v>
      </c>
    </row>
    <row r="1355" spans="1:7" s="26" customFormat="1" ht="14.25" x14ac:dyDescent="0.2">
      <c r="A1355" s="153"/>
      <c r="B1355" s="153" t="s">
        <v>650</v>
      </c>
      <c r="C1355" s="154" t="s">
        <v>110</v>
      </c>
      <c r="D1355" s="155">
        <v>0</v>
      </c>
      <c r="E1355" s="155">
        <v>0</v>
      </c>
      <c r="F1355" s="155">
        <v>0</v>
      </c>
      <c r="G1355" s="155">
        <v>0</v>
      </c>
    </row>
    <row r="1356" spans="1:7" s="26" customFormat="1" ht="30" x14ac:dyDescent="0.2">
      <c r="A1356" s="148" t="s">
        <v>658</v>
      </c>
      <c r="B1356" s="169" t="s">
        <v>659</v>
      </c>
      <c r="C1356" s="168"/>
      <c r="D1356" s="149">
        <v>108000</v>
      </c>
      <c r="E1356" s="149">
        <v>108000</v>
      </c>
      <c r="F1356" s="149">
        <v>86618.2</v>
      </c>
      <c r="G1356" s="149">
        <v>80.20203703703703</v>
      </c>
    </row>
    <row r="1357" spans="1:7" s="26" customFormat="1" ht="15" x14ac:dyDescent="0.2">
      <c r="A1357" s="150"/>
      <c r="B1357" s="150" t="s">
        <v>404</v>
      </c>
      <c r="C1357" s="151" t="s">
        <v>97</v>
      </c>
      <c r="D1357" s="152">
        <v>108000</v>
      </c>
      <c r="E1357" s="152">
        <v>108000</v>
      </c>
      <c r="F1357" s="152">
        <v>86618.2</v>
      </c>
      <c r="G1357" s="152">
        <v>80.20203703703703</v>
      </c>
    </row>
    <row r="1358" spans="1:7" s="26" customFormat="1" ht="30" x14ac:dyDescent="0.2">
      <c r="A1358" s="150"/>
      <c r="B1358" s="150" t="s">
        <v>474</v>
      </c>
      <c r="C1358" s="151" t="s">
        <v>127</v>
      </c>
      <c r="D1358" s="152">
        <v>15000</v>
      </c>
      <c r="E1358" s="152">
        <v>15000</v>
      </c>
      <c r="F1358" s="152">
        <v>14825</v>
      </c>
      <c r="G1358" s="152">
        <v>98.833333333333329</v>
      </c>
    </row>
    <row r="1359" spans="1:7" s="26" customFormat="1" ht="15" x14ac:dyDescent="0.2">
      <c r="A1359" s="150"/>
      <c r="B1359" s="150" t="s">
        <v>512</v>
      </c>
      <c r="C1359" s="151" t="s">
        <v>99</v>
      </c>
      <c r="D1359" s="152">
        <v>15000</v>
      </c>
      <c r="E1359" s="152">
        <v>15000</v>
      </c>
      <c r="F1359" s="152">
        <v>14825</v>
      </c>
      <c r="G1359" s="152">
        <v>98.833333333333329</v>
      </c>
    </row>
    <row r="1360" spans="1:7" s="26" customFormat="1" ht="14.25" x14ac:dyDescent="0.2">
      <c r="A1360" s="153"/>
      <c r="B1360" s="153" t="s">
        <v>692</v>
      </c>
      <c r="C1360" s="154" t="s">
        <v>100</v>
      </c>
      <c r="D1360" s="155">
        <v>0</v>
      </c>
      <c r="E1360" s="155">
        <v>0</v>
      </c>
      <c r="F1360" s="155">
        <v>14825</v>
      </c>
      <c r="G1360" s="155">
        <v>0</v>
      </c>
    </row>
    <row r="1361" spans="1:7" s="26" customFormat="1" ht="30" x14ac:dyDescent="0.2">
      <c r="A1361" s="150"/>
      <c r="B1361" s="150" t="s">
        <v>405</v>
      </c>
      <c r="C1361" s="151" t="s">
        <v>101</v>
      </c>
      <c r="D1361" s="152">
        <v>93000</v>
      </c>
      <c r="E1361" s="152">
        <v>93000</v>
      </c>
      <c r="F1361" s="152">
        <v>71793.2</v>
      </c>
      <c r="G1361" s="152">
        <v>77.196989247311834</v>
      </c>
    </row>
    <row r="1362" spans="1:7" s="26" customFormat="1" ht="15" x14ac:dyDescent="0.2">
      <c r="A1362" s="150"/>
      <c r="B1362" s="150" t="s">
        <v>406</v>
      </c>
      <c r="C1362" s="151" t="s">
        <v>105</v>
      </c>
      <c r="D1362" s="152">
        <v>80000</v>
      </c>
      <c r="E1362" s="152">
        <v>80000</v>
      </c>
      <c r="F1362" s="152">
        <v>71793.2</v>
      </c>
      <c r="G1362" s="152">
        <v>89.741500000000002</v>
      </c>
    </row>
    <row r="1363" spans="1:7" s="26" customFormat="1" ht="14.25" x14ac:dyDescent="0.2">
      <c r="A1363" s="153"/>
      <c r="B1363" s="153" t="s">
        <v>428</v>
      </c>
      <c r="C1363" s="154" t="s">
        <v>106</v>
      </c>
      <c r="D1363" s="155">
        <v>0</v>
      </c>
      <c r="E1363" s="155">
        <v>0</v>
      </c>
      <c r="F1363" s="155">
        <v>52154.55</v>
      </c>
      <c r="G1363" s="155">
        <v>0</v>
      </c>
    </row>
    <row r="1364" spans="1:7" s="26" customFormat="1" ht="14.25" x14ac:dyDescent="0.2">
      <c r="A1364" s="153"/>
      <c r="B1364" s="153" t="s">
        <v>643</v>
      </c>
      <c r="C1364" s="154" t="s">
        <v>168</v>
      </c>
      <c r="D1364" s="155">
        <v>0</v>
      </c>
      <c r="E1364" s="155">
        <v>0</v>
      </c>
      <c r="F1364" s="155">
        <v>17529.5</v>
      </c>
      <c r="G1364" s="155">
        <v>0</v>
      </c>
    </row>
    <row r="1365" spans="1:7" s="26" customFormat="1" ht="14.25" x14ac:dyDescent="0.2">
      <c r="A1365" s="153"/>
      <c r="B1365" s="153" t="s">
        <v>407</v>
      </c>
      <c r="C1365" s="154" t="s">
        <v>149</v>
      </c>
      <c r="D1365" s="155">
        <v>0</v>
      </c>
      <c r="E1365" s="155">
        <v>0</v>
      </c>
      <c r="F1365" s="155">
        <v>2109.15</v>
      </c>
      <c r="G1365" s="155">
        <v>0</v>
      </c>
    </row>
    <row r="1366" spans="1:7" s="26" customFormat="1" ht="15" x14ac:dyDescent="0.2">
      <c r="A1366" s="150"/>
      <c r="B1366" s="150" t="s">
        <v>772</v>
      </c>
      <c r="C1366" s="151" t="s">
        <v>773</v>
      </c>
      <c r="D1366" s="152">
        <v>0</v>
      </c>
      <c r="E1366" s="152">
        <v>0</v>
      </c>
      <c r="F1366" s="152">
        <v>0</v>
      </c>
      <c r="G1366" s="152">
        <v>0</v>
      </c>
    </row>
    <row r="1367" spans="1:7" s="26" customFormat="1" ht="14.25" x14ac:dyDescent="0.2">
      <c r="A1367" s="153"/>
      <c r="B1367" s="153" t="s">
        <v>774</v>
      </c>
      <c r="C1367" s="154" t="s">
        <v>732</v>
      </c>
      <c r="D1367" s="155">
        <v>0</v>
      </c>
      <c r="E1367" s="155">
        <v>0</v>
      </c>
      <c r="F1367" s="155">
        <v>0</v>
      </c>
      <c r="G1367" s="155">
        <v>0</v>
      </c>
    </row>
    <row r="1368" spans="1:7" s="26" customFormat="1" ht="15" x14ac:dyDescent="0.2">
      <c r="A1368" s="150"/>
      <c r="B1368" s="150" t="s">
        <v>612</v>
      </c>
      <c r="C1368" s="151" t="s">
        <v>109</v>
      </c>
      <c r="D1368" s="152">
        <v>13000</v>
      </c>
      <c r="E1368" s="152">
        <v>13000</v>
      </c>
      <c r="F1368" s="152">
        <v>0</v>
      </c>
      <c r="G1368" s="152">
        <v>0</v>
      </c>
    </row>
    <row r="1369" spans="1:7" s="26" customFormat="1" ht="14.25" x14ac:dyDescent="0.2">
      <c r="A1369" s="153"/>
      <c r="B1369" s="153" t="s">
        <v>650</v>
      </c>
      <c r="C1369" s="154" t="s">
        <v>110</v>
      </c>
      <c r="D1369" s="155">
        <v>0</v>
      </c>
      <c r="E1369" s="155">
        <v>0</v>
      </c>
      <c r="F1369" s="155">
        <v>0</v>
      </c>
      <c r="G1369" s="155">
        <v>0</v>
      </c>
    </row>
    <row r="1370" spans="1:7" s="26" customFormat="1" ht="30" x14ac:dyDescent="0.2">
      <c r="A1370" s="142" t="s">
        <v>693</v>
      </c>
      <c r="B1370" s="171" t="s">
        <v>694</v>
      </c>
      <c r="C1370" s="168"/>
      <c r="D1370" s="143">
        <v>2465071</v>
      </c>
      <c r="E1370" s="143">
        <v>2465071</v>
      </c>
      <c r="F1370" s="143">
        <v>2309062.33</v>
      </c>
      <c r="G1370" s="143">
        <v>93.671230159293586</v>
      </c>
    </row>
    <row r="1371" spans="1:7" s="26" customFormat="1" ht="30" x14ac:dyDescent="0.2">
      <c r="A1371" s="144" t="s">
        <v>695</v>
      </c>
      <c r="B1371" s="172" t="s">
        <v>696</v>
      </c>
      <c r="C1371" s="168"/>
      <c r="D1371" s="145">
        <v>2210871</v>
      </c>
      <c r="E1371" s="145">
        <v>2210871</v>
      </c>
      <c r="F1371" s="145">
        <v>2110392.33</v>
      </c>
      <c r="G1371" s="145">
        <v>95.455245014295272</v>
      </c>
    </row>
    <row r="1372" spans="1:7" s="26" customFormat="1" ht="45" x14ac:dyDescent="0.2">
      <c r="A1372" s="146" t="s">
        <v>697</v>
      </c>
      <c r="B1372" s="167" t="s">
        <v>698</v>
      </c>
      <c r="C1372" s="168"/>
      <c r="D1372" s="147">
        <v>235000</v>
      </c>
      <c r="E1372" s="147">
        <v>235000</v>
      </c>
      <c r="F1372" s="147">
        <v>165771.68</v>
      </c>
      <c r="G1372" s="147">
        <v>70.541140425531921</v>
      </c>
    </row>
    <row r="1373" spans="1:7" s="26" customFormat="1" ht="30" x14ac:dyDescent="0.2">
      <c r="A1373" s="148" t="s">
        <v>348</v>
      </c>
      <c r="B1373" s="169" t="s">
        <v>4</v>
      </c>
      <c r="C1373" s="168"/>
      <c r="D1373" s="149">
        <v>235000</v>
      </c>
      <c r="E1373" s="149">
        <v>235000</v>
      </c>
      <c r="F1373" s="149">
        <v>165771.68</v>
      </c>
      <c r="G1373" s="149">
        <v>70.541140425531921</v>
      </c>
    </row>
    <row r="1374" spans="1:7" s="26" customFormat="1" ht="15" x14ac:dyDescent="0.2">
      <c r="A1374" s="150"/>
      <c r="B1374" s="150" t="s">
        <v>307</v>
      </c>
      <c r="C1374" s="151" t="s">
        <v>38</v>
      </c>
      <c r="D1374" s="152">
        <v>235000</v>
      </c>
      <c r="E1374" s="152">
        <v>235000</v>
      </c>
      <c r="F1374" s="152">
        <v>165771.68</v>
      </c>
      <c r="G1374" s="152">
        <v>70.541140425531921</v>
      </c>
    </row>
    <row r="1375" spans="1:7" s="26" customFormat="1" ht="15" x14ac:dyDescent="0.2">
      <c r="B1375" s="150" t="s">
        <v>308</v>
      </c>
      <c r="C1375" s="151" t="s">
        <v>46</v>
      </c>
      <c r="D1375" s="152">
        <v>235000</v>
      </c>
      <c r="E1375" s="152">
        <v>235000</v>
      </c>
      <c r="F1375" s="152">
        <v>165771.68</v>
      </c>
      <c r="G1375" s="152">
        <v>70.541140425531921</v>
      </c>
    </row>
    <row r="1376" spans="1:7" s="26" customFormat="1" ht="15" x14ac:dyDescent="0.2">
      <c r="B1376" s="150" t="s">
        <v>377</v>
      </c>
      <c r="C1376" s="151" t="s">
        <v>56</v>
      </c>
      <c r="D1376" s="152">
        <v>20000</v>
      </c>
      <c r="E1376" s="152">
        <v>20000</v>
      </c>
      <c r="F1376" s="152">
        <v>0</v>
      </c>
      <c r="G1376" s="152">
        <v>0</v>
      </c>
    </row>
    <row r="1377" spans="1:7" s="26" customFormat="1" ht="14.25" x14ac:dyDescent="0.2">
      <c r="B1377" s="153" t="s">
        <v>378</v>
      </c>
      <c r="C1377" s="154" t="s">
        <v>59</v>
      </c>
      <c r="D1377" s="155">
        <v>0</v>
      </c>
      <c r="E1377" s="155">
        <v>0</v>
      </c>
      <c r="F1377" s="155">
        <v>0</v>
      </c>
      <c r="G1377" s="155">
        <v>0</v>
      </c>
    </row>
    <row r="1378" spans="1:7" s="26" customFormat="1" ht="15" x14ac:dyDescent="0.2">
      <c r="B1378" s="150" t="s">
        <v>309</v>
      </c>
      <c r="C1378" s="151" t="s">
        <v>65</v>
      </c>
      <c r="D1378" s="152">
        <v>215000</v>
      </c>
      <c r="E1378" s="152">
        <v>215000</v>
      </c>
      <c r="F1378" s="152">
        <v>165771.68</v>
      </c>
      <c r="G1378" s="152">
        <v>77.103106976744186</v>
      </c>
    </row>
    <row r="1379" spans="1:7" s="26" customFormat="1" ht="14.25" x14ac:dyDescent="0.2">
      <c r="B1379" s="153" t="s">
        <v>312</v>
      </c>
      <c r="C1379" s="154" t="s">
        <v>65</v>
      </c>
      <c r="D1379" s="155">
        <v>0</v>
      </c>
      <c r="E1379" s="155">
        <v>0</v>
      </c>
      <c r="F1379" s="155">
        <v>165771.68</v>
      </c>
      <c r="G1379" s="155">
        <v>0</v>
      </c>
    </row>
    <row r="1380" spans="1:7" s="26" customFormat="1" ht="45" x14ac:dyDescent="0.2">
      <c r="A1380" s="146" t="s">
        <v>699</v>
      </c>
      <c r="B1380" s="167" t="s">
        <v>700</v>
      </c>
      <c r="C1380" s="168"/>
      <c r="D1380" s="147">
        <v>1205871</v>
      </c>
      <c r="E1380" s="147">
        <v>1205871</v>
      </c>
      <c r="F1380" s="147">
        <v>1205870.6499999999</v>
      </c>
      <c r="G1380" s="147">
        <v>99.999970975336495</v>
      </c>
    </row>
    <row r="1381" spans="1:7" s="26" customFormat="1" ht="30" x14ac:dyDescent="0.2">
      <c r="A1381" s="148" t="s">
        <v>348</v>
      </c>
      <c r="B1381" s="169" t="s">
        <v>4</v>
      </c>
      <c r="C1381" s="168"/>
      <c r="D1381" s="149">
        <v>1205871</v>
      </c>
      <c r="E1381" s="149">
        <v>1205871</v>
      </c>
      <c r="F1381" s="149">
        <v>1205870.6499999999</v>
      </c>
      <c r="G1381" s="149">
        <v>99.999970975336495</v>
      </c>
    </row>
    <row r="1382" spans="1:7" s="26" customFormat="1" ht="15" x14ac:dyDescent="0.2">
      <c r="A1382" s="150"/>
      <c r="B1382" s="150" t="s">
        <v>307</v>
      </c>
      <c r="C1382" s="151" t="s">
        <v>38</v>
      </c>
      <c r="D1382" s="152">
        <v>1205871</v>
      </c>
      <c r="E1382" s="152">
        <v>1205871</v>
      </c>
      <c r="F1382" s="152">
        <v>1205870.6499999999</v>
      </c>
      <c r="G1382" s="152">
        <v>99.999970975336495</v>
      </c>
    </row>
    <row r="1383" spans="1:7" s="26" customFormat="1" ht="15" x14ac:dyDescent="0.2">
      <c r="A1383" s="150"/>
      <c r="B1383" s="150" t="s">
        <v>313</v>
      </c>
      <c r="C1383" s="151" t="s">
        <v>87</v>
      </c>
      <c r="D1383" s="152">
        <v>1205871</v>
      </c>
      <c r="E1383" s="152">
        <v>1205871</v>
      </c>
      <c r="F1383" s="152">
        <v>1205870.6499999999</v>
      </c>
      <c r="G1383" s="152">
        <v>99.999970975336495</v>
      </c>
    </row>
    <row r="1384" spans="1:7" s="26" customFormat="1" ht="15" x14ac:dyDescent="0.2">
      <c r="A1384" s="150"/>
      <c r="B1384" s="150" t="s">
        <v>619</v>
      </c>
      <c r="C1384" s="151" t="s">
        <v>96</v>
      </c>
      <c r="D1384" s="152">
        <v>1205871</v>
      </c>
      <c r="E1384" s="152">
        <v>1205871</v>
      </c>
      <c r="F1384" s="152">
        <v>1205870.6499999999</v>
      </c>
      <c r="G1384" s="152">
        <v>99.999970975336495</v>
      </c>
    </row>
    <row r="1385" spans="1:7" s="26" customFormat="1" ht="28.5" x14ac:dyDescent="0.2">
      <c r="A1385" s="153"/>
      <c r="B1385" s="153" t="s">
        <v>620</v>
      </c>
      <c r="C1385" s="154" t="s">
        <v>621</v>
      </c>
      <c r="D1385" s="155">
        <v>0</v>
      </c>
      <c r="E1385" s="155">
        <v>0</v>
      </c>
      <c r="F1385" s="155">
        <v>1205870.6499999999</v>
      </c>
      <c r="G1385" s="155">
        <v>0</v>
      </c>
    </row>
    <row r="1386" spans="1:7" s="26" customFormat="1" ht="45" x14ac:dyDescent="0.2">
      <c r="A1386" s="146" t="s">
        <v>701</v>
      </c>
      <c r="B1386" s="167" t="s">
        <v>702</v>
      </c>
      <c r="C1386" s="168"/>
      <c r="D1386" s="147">
        <v>0</v>
      </c>
      <c r="E1386" s="147">
        <v>0</v>
      </c>
      <c r="F1386" s="147">
        <v>0</v>
      </c>
      <c r="G1386" s="147">
        <v>0</v>
      </c>
    </row>
    <row r="1387" spans="1:7" s="26" customFormat="1" ht="30" x14ac:dyDescent="0.2">
      <c r="A1387" s="148" t="s">
        <v>348</v>
      </c>
      <c r="B1387" s="169" t="s">
        <v>4</v>
      </c>
      <c r="C1387" s="168"/>
      <c r="D1387" s="149">
        <v>0</v>
      </c>
      <c r="E1387" s="149">
        <v>0</v>
      </c>
      <c r="F1387" s="149">
        <v>0</v>
      </c>
      <c r="G1387" s="149">
        <v>0</v>
      </c>
    </row>
    <row r="1388" spans="1:7" s="26" customFormat="1" ht="15" x14ac:dyDescent="0.2">
      <c r="A1388" s="150"/>
      <c r="B1388" s="150" t="s">
        <v>307</v>
      </c>
      <c r="C1388" s="151" t="s">
        <v>38</v>
      </c>
      <c r="D1388" s="152">
        <v>0</v>
      </c>
      <c r="E1388" s="152">
        <v>0</v>
      </c>
      <c r="F1388" s="152">
        <v>0</v>
      </c>
      <c r="G1388" s="152">
        <v>0</v>
      </c>
    </row>
    <row r="1389" spans="1:7" s="26" customFormat="1" ht="15" x14ac:dyDescent="0.2">
      <c r="A1389" s="150"/>
      <c r="B1389" s="150" t="s">
        <v>308</v>
      </c>
      <c r="C1389" s="151" t="s">
        <v>46</v>
      </c>
      <c r="D1389" s="152">
        <v>0</v>
      </c>
      <c r="E1389" s="152">
        <v>0</v>
      </c>
      <c r="F1389" s="152">
        <v>0</v>
      </c>
      <c r="G1389" s="152">
        <v>0</v>
      </c>
    </row>
    <row r="1390" spans="1:7" s="26" customFormat="1" ht="15" x14ac:dyDescent="0.2">
      <c r="A1390" s="150"/>
      <c r="B1390" s="150" t="s">
        <v>309</v>
      </c>
      <c r="C1390" s="151" t="s">
        <v>65</v>
      </c>
      <c r="D1390" s="152">
        <v>0</v>
      </c>
      <c r="E1390" s="152">
        <v>0</v>
      </c>
      <c r="F1390" s="152">
        <v>0</v>
      </c>
      <c r="G1390" s="152">
        <v>0</v>
      </c>
    </row>
    <row r="1391" spans="1:7" s="26" customFormat="1" ht="14.25" x14ac:dyDescent="0.2">
      <c r="A1391" s="153"/>
      <c r="B1391" s="153" t="s">
        <v>312</v>
      </c>
      <c r="C1391" s="154" t="s">
        <v>65</v>
      </c>
      <c r="D1391" s="155">
        <v>0</v>
      </c>
      <c r="E1391" s="155">
        <v>0</v>
      </c>
      <c r="F1391" s="155">
        <v>0</v>
      </c>
      <c r="G1391" s="155">
        <v>0</v>
      </c>
    </row>
    <row r="1392" spans="1:7" s="26" customFormat="1" ht="45" x14ac:dyDescent="0.2">
      <c r="A1392" s="146" t="s">
        <v>703</v>
      </c>
      <c r="B1392" s="167" t="s">
        <v>704</v>
      </c>
      <c r="C1392" s="168"/>
      <c r="D1392" s="147">
        <v>720000</v>
      </c>
      <c r="E1392" s="147">
        <v>720000</v>
      </c>
      <c r="F1392" s="147">
        <v>720000</v>
      </c>
      <c r="G1392" s="147">
        <v>100</v>
      </c>
    </row>
    <row r="1393" spans="1:7" s="26" customFormat="1" ht="30" x14ac:dyDescent="0.2">
      <c r="A1393" s="148" t="s">
        <v>348</v>
      </c>
      <c r="B1393" s="169" t="s">
        <v>4</v>
      </c>
      <c r="C1393" s="168"/>
      <c r="D1393" s="149">
        <v>720000</v>
      </c>
      <c r="E1393" s="149">
        <v>720000</v>
      </c>
      <c r="F1393" s="149">
        <v>720000</v>
      </c>
      <c r="G1393" s="149">
        <v>100</v>
      </c>
    </row>
    <row r="1394" spans="1:7" s="26" customFormat="1" ht="15" x14ac:dyDescent="0.2">
      <c r="A1394" s="150"/>
      <c r="B1394" s="150" t="s">
        <v>307</v>
      </c>
      <c r="C1394" s="151" t="s">
        <v>38</v>
      </c>
      <c r="D1394" s="152">
        <v>720000</v>
      </c>
      <c r="E1394" s="152">
        <v>720000</v>
      </c>
      <c r="F1394" s="152">
        <v>720000</v>
      </c>
      <c r="G1394" s="152">
        <v>100</v>
      </c>
    </row>
    <row r="1395" spans="1:7" s="26" customFormat="1" ht="15" x14ac:dyDescent="0.2">
      <c r="A1395" s="150"/>
      <c r="B1395" s="150" t="s">
        <v>308</v>
      </c>
      <c r="C1395" s="151" t="s">
        <v>46</v>
      </c>
      <c r="D1395" s="152">
        <v>720000</v>
      </c>
      <c r="E1395" s="152">
        <v>720000</v>
      </c>
      <c r="F1395" s="152">
        <v>720000</v>
      </c>
      <c r="G1395" s="152">
        <v>100</v>
      </c>
    </row>
    <row r="1396" spans="1:7" s="26" customFormat="1" ht="15" x14ac:dyDescent="0.2">
      <c r="A1396" s="150"/>
      <c r="B1396" s="150" t="s">
        <v>309</v>
      </c>
      <c r="C1396" s="151" t="s">
        <v>65</v>
      </c>
      <c r="D1396" s="152">
        <v>720000</v>
      </c>
      <c r="E1396" s="152">
        <v>720000</v>
      </c>
      <c r="F1396" s="152">
        <v>720000</v>
      </c>
      <c r="G1396" s="152">
        <v>100</v>
      </c>
    </row>
    <row r="1397" spans="1:7" s="26" customFormat="1" ht="14.25" x14ac:dyDescent="0.2">
      <c r="A1397" s="153"/>
      <c r="B1397" s="153" t="s">
        <v>312</v>
      </c>
      <c r="C1397" s="154" t="s">
        <v>65</v>
      </c>
      <c r="D1397" s="155">
        <v>0</v>
      </c>
      <c r="E1397" s="155">
        <v>0</v>
      </c>
      <c r="F1397" s="155">
        <v>720000</v>
      </c>
      <c r="G1397" s="155">
        <v>0</v>
      </c>
    </row>
    <row r="1398" spans="1:7" s="26" customFormat="1" ht="45" x14ac:dyDescent="0.2">
      <c r="A1398" s="146" t="s">
        <v>706</v>
      </c>
      <c r="B1398" s="167" t="s">
        <v>707</v>
      </c>
      <c r="C1398" s="168"/>
      <c r="D1398" s="147">
        <v>50000</v>
      </c>
      <c r="E1398" s="147">
        <v>50000</v>
      </c>
      <c r="F1398" s="147">
        <v>18750</v>
      </c>
      <c r="G1398" s="147">
        <v>37.5</v>
      </c>
    </row>
    <row r="1399" spans="1:7" s="26" customFormat="1" ht="30" x14ac:dyDescent="0.2">
      <c r="A1399" s="148" t="s">
        <v>348</v>
      </c>
      <c r="B1399" s="169" t="s">
        <v>4</v>
      </c>
      <c r="C1399" s="168"/>
      <c r="D1399" s="149">
        <v>50000</v>
      </c>
      <c r="E1399" s="149">
        <v>50000</v>
      </c>
      <c r="F1399" s="149">
        <v>18750</v>
      </c>
      <c r="G1399" s="149">
        <v>37.5</v>
      </c>
    </row>
    <row r="1400" spans="1:7" s="26" customFormat="1" ht="15" x14ac:dyDescent="0.2">
      <c r="A1400" s="150"/>
      <c r="B1400" s="150" t="s">
        <v>307</v>
      </c>
      <c r="C1400" s="151" t="s">
        <v>38</v>
      </c>
      <c r="D1400" s="152">
        <v>50000</v>
      </c>
      <c r="E1400" s="152">
        <v>50000</v>
      </c>
      <c r="F1400" s="152">
        <v>18750</v>
      </c>
      <c r="G1400" s="152">
        <v>37.5</v>
      </c>
    </row>
    <row r="1401" spans="1:7" s="26" customFormat="1" ht="15" x14ac:dyDescent="0.2">
      <c r="A1401" s="150"/>
      <c r="B1401" s="150" t="s">
        <v>308</v>
      </c>
      <c r="C1401" s="151" t="s">
        <v>46</v>
      </c>
      <c r="D1401" s="152">
        <v>50000</v>
      </c>
      <c r="E1401" s="152">
        <v>50000</v>
      </c>
      <c r="F1401" s="152">
        <v>18750</v>
      </c>
      <c r="G1401" s="152">
        <v>37.5</v>
      </c>
    </row>
    <row r="1402" spans="1:7" s="26" customFormat="1" ht="15" x14ac:dyDescent="0.2">
      <c r="A1402" s="150"/>
      <c r="B1402" s="150" t="s">
        <v>377</v>
      </c>
      <c r="C1402" s="151" t="s">
        <v>56</v>
      </c>
      <c r="D1402" s="152">
        <v>50000</v>
      </c>
      <c r="E1402" s="152">
        <v>50000</v>
      </c>
      <c r="F1402" s="152">
        <v>18750</v>
      </c>
      <c r="G1402" s="152">
        <v>37.5</v>
      </c>
    </row>
    <row r="1403" spans="1:7" s="26" customFormat="1" ht="14.25" x14ac:dyDescent="0.2">
      <c r="A1403" s="153"/>
      <c r="B1403" s="153" t="s">
        <v>379</v>
      </c>
      <c r="C1403" s="154" t="s">
        <v>62</v>
      </c>
      <c r="D1403" s="155">
        <v>0</v>
      </c>
      <c r="E1403" s="155">
        <v>0</v>
      </c>
      <c r="F1403" s="155">
        <v>18750</v>
      </c>
      <c r="G1403" s="155">
        <v>0</v>
      </c>
    </row>
    <row r="1404" spans="1:7" s="26" customFormat="1" ht="30" x14ac:dyDescent="0.2">
      <c r="A1404" s="144" t="s">
        <v>708</v>
      </c>
      <c r="B1404" s="172" t="s">
        <v>709</v>
      </c>
      <c r="C1404" s="168"/>
      <c r="D1404" s="145">
        <v>150000</v>
      </c>
      <c r="E1404" s="145">
        <v>150000</v>
      </c>
      <c r="F1404" s="145">
        <v>150000</v>
      </c>
      <c r="G1404" s="145">
        <v>100</v>
      </c>
    </row>
    <row r="1405" spans="1:7" s="26" customFormat="1" ht="45" x14ac:dyDescent="0.2">
      <c r="A1405" s="146" t="s">
        <v>710</v>
      </c>
      <c r="B1405" s="167" t="s">
        <v>775</v>
      </c>
      <c r="C1405" s="168"/>
      <c r="D1405" s="147">
        <v>0</v>
      </c>
      <c r="E1405" s="147">
        <v>0</v>
      </c>
      <c r="F1405" s="147">
        <v>0</v>
      </c>
      <c r="G1405" s="147">
        <v>0</v>
      </c>
    </row>
    <row r="1406" spans="1:7" s="26" customFormat="1" ht="30" x14ac:dyDescent="0.2">
      <c r="A1406" s="148" t="s">
        <v>348</v>
      </c>
      <c r="B1406" s="169" t="s">
        <v>4</v>
      </c>
      <c r="C1406" s="168"/>
      <c r="D1406" s="149">
        <v>0</v>
      </c>
      <c r="E1406" s="149">
        <v>0</v>
      </c>
      <c r="F1406" s="149">
        <v>0</v>
      </c>
      <c r="G1406" s="149">
        <v>0</v>
      </c>
    </row>
    <row r="1407" spans="1:7" s="26" customFormat="1" ht="15" x14ac:dyDescent="0.2">
      <c r="A1407" s="150"/>
      <c r="B1407" s="150" t="s">
        <v>307</v>
      </c>
      <c r="C1407" s="151" t="s">
        <v>38</v>
      </c>
      <c r="D1407" s="152">
        <v>0</v>
      </c>
      <c r="E1407" s="152">
        <v>0</v>
      </c>
      <c r="F1407" s="152">
        <v>0</v>
      </c>
      <c r="G1407" s="152">
        <v>0</v>
      </c>
    </row>
    <row r="1408" spans="1:7" s="26" customFormat="1" ht="15" x14ac:dyDescent="0.2">
      <c r="A1408" s="150"/>
      <c r="B1408" s="150" t="s">
        <v>308</v>
      </c>
      <c r="C1408" s="151" t="s">
        <v>46</v>
      </c>
      <c r="D1408" s="152">
        <v>0</v>
      </c>
      <c r="E1408" s="152">
        <v>0</v>
      </c>
      <c r="F1408" s="152">
        <v>0</v>
      </c>
      <c r="G1408" s="152">
        <v>0</v>
      </c>
    </row>
    <row r="1409" spans="1:7" s="26" customFormat="1" ht="15" x14ac:dyDescent="0.2">
      <c r="A1409" s="150"/>
      <c r="B1409" s="150" t="s">
        <v>377</v>
      </c>
      <c r="C1409" s="151" t="s">
        <v>56</v>
      </c>
      <c r="D1409" s="152">
        <v>0</v>
      </c>
      <c r="E1409" s="152">
        <v>0</v>
      </c>
      <c r="F1409" s="152">
        <v>0</v>
      </c>
      <c r="G1409" s="152">
        <v>0</v>
      </c>
    </row>
    <row r="1410" spans="1:7" s="26" customFormat="1" ht="14.25" x14ac:dyDescent="0.2">
      <c r="A1410" s="153"/>
      <c r="B1410" s="153" t="s">
        <v>378</v>
      </c>
      <c r="C1410" s="154" t="s">
        <v>59</v>
      </c>
      <c r="D1410" s="155">
        <v>0</v>
      </c>
      <c r="E1410" s="155">
        <v>0</v>
      </c>
      <c r="F1410" s="155">
        <v>0</v>
      </c>
      <c r="G1410" s="155">
        <v>0</v>
      </c>
    </row>
    <row r="1411" spans="1:7" s="26" customFormat="1" ht="45" x14ac:dyDescent="0.2">
      <c r="A1411" s="146" t="s">
        <v>711</v>
      </c>
      <c r="B1411" s="167" t="s">
        <v>712</v>
      </c>
      <c r="C1411" s="168"/>
      <c r="D1411" s="147">
        <v>150000</v>
      </c>
      <c r="E1411" s="147">
        <v>150000</v>
      </c>
      <c r="F1411" s="147">
        <v>150000</v>
      </c>
      <c r="G1411" s="147">
        <v>100</v>
      </c>
    </row>
    <row r="1412" spans="1:7" s="26" customFormat="1" ht="30" x14ac:dyDescent="0.2">
      <c r="A1412" s="148" t="s">
        <v>348</v>
      </c>
      <c r="B1412" s="169" t="s">
        <v>4</v>
      </c>
      <c r="C1412" s="168"/>
      <c r="D1412" s="149">
        <v>150000</v>
      </c>
      <c r="E1412" s="149">
        <v>150000</v>
      </c>
      <c r="F1412" s="149">
        <v>150000</v>
      </c>
      <c r="G1412" s="149">
        <v>100</v>
      </c>
    </row>
    <row r="1413" spans="1:7" s="26" customFormat="1" ht="15" x14ac:dyDescent="0.2">
      <c r="A1413" s="150"/>
      <c r="B1413" s="150" t="s">
        <v>307</v>
      </c>
      <c r="C1413" s="151" t="s">
        <v>38</v>
      </c>
      <c r="D1413" s="152">
        <v>150000</v>
      </c>
      <c r="E1413" s="152">
        <v>150000</v>
      </c>
      <c r="F1413" s="152">
        <v>150000</v>
      </c>
      <c r="G1413" s="152">
        <v>100</v>
      </c>
    </row>
    <row r="1414" spans="1:7" s="26" customFormat="1" ht="15" x14ac:dyDescent="0.2">
      <c r="A1414" s="150"/>
      <c r="B1414" s="150" t="s">
        <v>313</v>
      </c>
      <c r="C1414" s="151" t="s">
        <v>87</v>
      </c>
      <c r="D1414" s="152">
        <v>150000</v>
      </c>
      <c r="E1414" s="152">
        <v>150000</v>
      </c>
      <c r="F1414" s="152">
        <v>150000</v>
      </c>
      <c r="G1414" s="152">
        <v>100</v>
      </c>
    </row>
    <row r="1415" spans="1:7" s="26" customFormat="1" ht="15" x14ac:dyDescent="0.2">
      <c r="A1415" s="150"/>
      <c r="B1415" s="150" t="s">
        <v>318</v>
      </c>
      <c r="C1415" s="151" t="s">
        <v>88</v>
      </c>
      <c r="D1415" s="152">
        <v>150000</v>
      </c>
      <c r="E1415" s="152">
        <v>150000</v>
      </c>
      <c r="F1415" s="152">
        <v>150000</v>
      </c>
      <c r="G1415" s="152">
        <v>100</v>
      </c>
    </row>
    <row r="1416" spans="1:7" s="26" customFormat="1" ht="14.25" x14ac:dyDescent="0.2">
      <c r="A1416" s="153"/>
      <c r="B1416" s="153" t="s">
        <v>319</v>
      </c>
      <c r="C1416" s="154" t="s">
        <v>89</v>
      </c>
      <c r="D1416" s="155">
        <v>0</v>
      </c>
      <c r="E1416" s="155">
        <v>0</v>
      </c>
      <c r="F1416" s="155">
        <v>150000</v>
      </c>
      <c r="G1416" s="155">
        <v>0</v>
      </c>
    </row>
    <row r="1417" spans="1:7" s="26" customFormat="1" ht="45" x14ac:dyDescent="0.2">
      <c r="A1417" s="146" t="s">
        <v>713</v>
      </c>
      <c r="B1417" s="167" t="s">
        <v>714</v>
      </c>
      <c r="C1417" s="168"/>
      <c r="D1417" s="147">
        <v>0</v>
      </c>
      <c r="E1417" s="147">
        <v>0</v>
      </c>
      <c r="F1417" s="147">
        <v>0</v>
      </c>
      <c r="G1417" s="147">
        <v>0</v>
      </c>
    </row>
    <row r="1418" spans="1:7" s="26" customFormat="1" ht="30" x14ac:dyDescent="0.2">
      <c r="A1418" s="148" t="s">
        <v>348</v>
      </c>
      <c r="B1418" s="169" t="s">
        <v>4</v>
      </c>
      <c r="C1418" s="168"/>
      <c r="D1418" s="149">
        <v>0</v>
      </c>
      <c r="E1418" s="149">
        <v>0</v>
      </c>
      <c r="F1418" s="149">
        <v>0</v>
      </c>
      <c r="G1418" s="149">
        <v>0</v>
      </c>
    </row>
    <row r="1419" spans="1:7" s="26" customFormat="1" ht="15" x14ac:dyDescent="0.2">
      <c r="A1419" s="150"/>
      <c r="B1419" s="150" t="s">
        <v>404</v>
      </c>
      <c r="C1419" s="151" t="s">
        <v>97</v>
      </c>
      <c r="D1419" s="152">
        <v>0</v>
      </c>
      <c r="E1419" s="152">
        <v>0</v>
      </c>
      <c r="F1419" s="152">
        <v>0</v>
      </c>
      <c r="G1419" s="152">
        <v>0</v>
      </c>
    </row>
    <row r="1420" spans="1:7" s="26" customFormat="1" ht="30" x14ac:dyDescent="0.2">
      <c r="A1420" s="150"/>
      <c r="B1420" s="150" t="s">
        <v>446</v>
      </c>
      <c r="C1420" s="151" t="s">
        <v>156</v>
      </c>
      <c r="D1420" s="152">
        <v>0</v>
      </c>
      <c r="E1420" s="152">
        <v>0</v>
      </c>
      <c r="F1420" s="152">
        <v>0</v>
      </c>
      <c r="G1420" s="152">
        <v>0</v>
      </c>
    </row>
    <row r="1421" spans="1:7" s="26" customFormat="1" ht="15" x14ac:dyDescent="0.2">
      <c r="A1421" s="150"/>
      <c r="B1421" s="150" t="s">
        <v>447</v>
      </c>
      <c r="C1421" s="151" t="s">
        <v>157</v>
      </c>
      <c r="D1421" s="152">
        <v>0</v>
      </c>
      <c r="E1421" s="152">
        <v>0</v>
      </c>
      <c r="F1421" s="152">
        <v>0</v>
      </c>
      <c r="G1421" s="152">
        <v>0</v>
      </c>
    </row>
    <row r="1422" spans="1:7" s="26" customFormat="1" ht="14.25" x14ac:dyDescent="0.2">
      <c r="A1422" s="153"/>
      <c r="B1422" s="153" t="s">
        <v>448</v>
      </c>
      <c r="C1422" s="154" t="s">
        <v>157</v>
      </c>
      <c r="D1422" s="155">
        <v>0</v>
      </c>
      <c r="E1422" s="155">
        <v>0</v>
      </c>
      <c r="F1422" s="155">
        <v>0</v>
      </c>
      <c r="G1422" s="155">
        <v>0</v>
      </c>
    </row>
    <row r="1423" spans="1:7" s="26" customFormat="1" ht="30" x14ac:dyDescent="0.2">
      <c r="A1423" s="144" t="s">
        <v>715</v>
      </c>
      <c r="B1423" s="172" t="s">
        <v>716</v>
      </c>
      <c r="C1423" s="168"/>
      <c r="D1423" s="145">
        <v>96200</v>
      </c>
      <c r="E1423" s="145">
        <v>96200</v>
      </c>
      <c r="F1423" s="145">
        <v>40670</v>
      </c>
      <c r="G1423" s="145">
        <v>42.276507276507274</v>
      </c>
    </row>
    <row r="1424" spans="1:7" s="26" customFormat="1" ht="45" x14ac:dyDescent="0.2">
      <c r="A1424" s="146" t="s">
        <v>717</v>
      </c>
      <c r="B1424" s="167" t="s">
        <v>718</v>
      </c>
      <c r="C1424" s="168"/>
      <c r="D1424" s="147">
        <v>96200</v>
      </c>
      <c r="E1424" s="147">
        <v>96200</v>
      </c>
      <c r="F1424" s="147">
        <v>40670</v>
      </c>
      <c r="G1424" s="147">
        <v>42.276507276507274</v>
      </c>
    </row>
    <row r="1425" spans="1:7" s="26" customFormat="1" ht="30" x14ac:dyDescent="0.2">
      <c r="A1425" s="148" t="s">
        <v>348</v>
      </c>
      <c r="B1425" s="169" t="s">
        <v>4</v>
      </c>
      <c r="C1425" s="168"/>
      <c r="D1425" s="149">
        <v>56200</v>
      </c>
      <c r="E1425" s="149">
        <v>56200</v>
      </c>
      <c r="F1425" s="149">
        <v>20020</v>
      </c>
      <c r="G1425" s="149">
        <v>35.622775800711743</v>
      </c>
    </row>
    <row r="1426" spans="1:7" s="26" customFormat="1" ht="15" x14ac:dyDescent="0.2">
      <c r="A1426" s="150"/>
      <c r="B1426" s="150" t="s">
        <v>307</v>
      </c>
      <c r="C1426" s="151" t="s">
        <v>38</v>
      </c>
      <c r="D1426" s="152">
        <v>56200</v>
      </c>
      <c r="E1426" s="152">
        <v>56200</v>
      </c>
      <c r="F1426" s="152">
        <v>20020</v>
      </c>
      <c r="G1426" s="152">
        <v>35.622775800711743</v>
      </c>
    </row>
    <row r="1427" spans="1:7" s="26" customFormat="1" ht="15" x14ac:dyDescent="0.2">
      <c r="A1427" s="150"/>
      <c r="B1427" s="150" t="s">
        <v>705</v>
      </c>
      <c r="C1427" s="151" t="s">
        <v>77</v>
      </c>
      <c r="D1427" s="152">
        <v>50000</v>
      </c>
      <c r="E1427" s="152">
        <v>50000</v>
      </c>
      <c r="F1427" s="152">
        <v>18920</v>
      </c>
      <c r="G1427" s="152">
        <v>37.840000000000003</v>
      </c>
    </row>
    <row r="1428" spans="1:7" s="26" customFormat="1" ht="45" x14ac:dyDescent="0.2">
      <c r="A1428" s="150"/>
      <c r="B1428" s="150" t="s">
        <v>719</v>
      </c>
      <c r="C1428" s="151" t="s">
        <v>720</v>
      </c>
      <c r="D1428" s="152">
        <v>50000</v>
      </c>
      <c r="E1428" s="152">
        <v>50000</v>
      </c>
      <c r="F1428" s="152">
        <v>18920</v>
      </c>
      <c r="G1428" s="152">
        <v>37.840000000000003</v>
      </c>
    </row>
    <row r="1429" spans="1:7" s="26" customFormat="1" ht="14.25" x14ac:dyDescent="0.2">
      <c r="A1429" s="153"/>
      <c r="B1429" s="153" t="s">
        <v>721</v>
      </c>
      <c r="C1429" s="154" t="s">
        <v>188</v>
      </c>
      <c r="D1429" s="155">
        <v>0</v>
      </c>
      <c r="E1429" s="155">
        <v>0</v>
      </c>
      <c r="F1429" s="155">
        <v>18920</v>
      </c>
      <c r="G1429" s="155">
        <v>0</v>
      </c>
    </row>
    <row r="1430" spans="1:7" s="26" customFormat="1" ht="30" x14ac:dyDescent="0.2">
      <c r="A1430" s="150"/>
      <c r="B1430" s="150" t="s">
        <v>462</v>
      </c>
      <c r="C1430" s="151" t="s">
        <v>463</v>
      </c>
      <c r="D1430" s="152">
        <v>1200</v>
      </c>
      <c r="E1430" s="152">
        <v>1200</v>
      </c>
      <c r="F1430" s="152">
        <v>1100</v>
      </c>
      <c r="G1430" s="152">
        <v>91.666666666666671</v>
      </c>
    </row>
    <row r="1431" spans="1:7" s="26" customFormat="1" ht="15" x14ac:dyDescent="0.2">
      <c r="A1431" s="150"/>
      <c r="B1431" s="150" t="s">
        <v>464</v>
      </c>
      <c r="C1431" s="151" t="s">
        <v>465</v>
      </c>
      <c r="D1431" s="152">
        <v>1200</v>
      </c>
      <c r="E1431" s="152">
        <v>1200</v>
      </c>
      <c r="F1431" s="152">
        <v>1100</v>
      </c>
      <c r="G1431" s="152">
        <v>91.666666666666671</v>
      </c>
    </row>
    <row r="1432" spans="1:7" s="26" customFormat="1" ht="14.25" x14ac:dyDescent="0.2">
      <c r="A1432" s="153"/>
      <c r="B1432" s="153" t="s">
        <v>466</v>
      </c>
      <c r="C1432" s="154" t="s">
        <v>467</v>
      </c>
      <c r="D1432" s="155">
        <v>0</v>
      </c>
      <c r="E1432" s="155">
        <v>0</v>
      </c>
      <c r="F1432" s="155">
        <v>1100</v>
      </c>
      <c r="G1432" s="155">
        <v>0</v>
      </c>
    </row>
    <row r="1433" spans="1:7" s="26" customFormat="1" ht="15" x14ac:dyDescent="0.2">
      <c r="A1433" s="150"/>
      <c r="B1433" s="150" t="s">
        <v>313</v>
      </c>
      <c r="C1433" s="151" t="s">
        <v>87</v>
      </c>
      <c r="D1433" s="152">
        <v>5000</v>
      </c>
      <c r="E1433" s="152">
        <v>5000</v>
      </c>
      <c r="F1433" s="152">
        <v>0</v>
      </c>
      <c r="G1433" s="152">
        <v>0</v>
      </c>
    </row>
    <row r="1434" spans="1:7" s="26" customFormat="1" ht="15" x14ac:dyDescent="0.2">
      <c r="A1434" s="150"/>
      <c r="B1434" s="150" t="s">
        <v>318</v>
      </c>
      <c r="C1434" s="151" t="s">
        <v>88</v>
      </c>
      <c r="D1434" s="152">
        <v>5000</v>
      </c>
      <c r="E1434" s="152">
        <v>5000</v>
      </c>
      <c r="F1434" s="152">
        <v>0</v>
      </c>
      <c r="G1434" s="152">
        <v>0</v>
      </c>
    </row>
    <row r="1435" spans="1:7" s="26" customFormat="1" ht="14.25" x14ac:dyDescent="0.2">
      <c r="A1435" s="153"/>
      <c r="B1435" s="153" t="s">
        <v>319</v>
      </c>
      <c r="C1435" s="154" t="s">
        <v>89</v>
      </c>
      <c r="D1435" s="155">
        <v>0</v>
      </c>
      <c r="E1435" s="155">
        <v>0</v>
      </c>
      <c r="F1435" s="155">
        <v>0</v>
      </c>
      <c r="G1435" s="155">
        <v>0</v>
      </c>
    </row>
    <row r="1436" spans="1:7" s="26" customFormat="1" ht="30" x14ac:dyDescent="0.2">
      <c r="A1436" s="148" t="s">
        <v>652</v>
      </c>
      <c r="B1436" s="169" t="s">
        <v>653</v>
      </c>
      <c r="C1436" s="168"/>
      <c r="D1436" s="149">
        <v>40000</v>
      </c>
      <c r="E1436" s="149">
        <v>40000</v>
      </c>
      <c r="F1436" s="149">
        <v>20650</v>
      </c>
      <c r="G1436" s="149">
        <v>51.625</v>
      </c>
    </row>
    <row r="1437" spans="1:7" s="26" customFormat="1" ht="15" x14ac:dyDescent="0.2">
      <c r="A1437" s="150"/>
      <c r="B1437" s="150" t="s">
        <v>307</v>
      </c>
      <c r="C1437" s="151" t="s">
        <v>38</v>
      </c>
      <c r="D1437" s="152">
        <v>40000</v>
      </c>
      <c r="E1437" s="152">
        <v>40000</v>
      </c>
      <c r="F1437" s="152">
        <v>20650</v>
      </c>
      <c r="G1437" s="152">
        <v>51.625</v>
      </c>
    </row>
    <row r="1438" spans="1:7" s="26" customFormat="1" ht="15" x14ac:dyDescent="0.2">
      <c r="A1438" s="150"/>
      <c r="B1438" s="150" t="s">
        <v>313</v>
      </c>
      <c r="C1438" s="151" t="s">
        <v>87</v>
      </c>
      <c r="D1438" s="152">
        <v>40000</v>
      </c>
      <c r="E1438" s="152">
        <v>40000</v>
      </c>
      <c r="F1438" s="152">
        <v>20650</v>
      </c>
      <c r="G1438" s="152">
        <v>51.625</v>
      </c>
    </row>
    <row r="1439" spans="1:7" s="26" customFormat="1" ht="15" x14ac:dyDescent="0.2">
      <c r="A1439" s="150"/>
      <c r="B1439" s="150" t="s">
        <v>318</v>
      </c>
      <c r="C1439" s="151" t="s">
        <v>88</v>
      </c>
      <c r="D1439" s="152">
        <v>40000</v>
      </c>
      <c r="E1439" s="152">
        <v>40000</v>
      </c>
      <c r="F1439" s="152">
        <v>20650</v>
      </c>
      <c r="G1439" s="152">
        <v>51.625</v>
      </c>
    </row>
    <row r="1440" spans="1:7" s="26" customFormat="1" ht="14.25" x14ac:dyDescent="0.2">
      <c r="A1440" s="153"/>
      <c r="B1440" s="153" t="s">
        <v>319</v>
      </c>
      <c r="C1440" s="154" t="s">
        <v>89</v>
      </c>
      <c r="D1440" s="155">
        <v>0</v>
      </c>
      <c r="E1440" s="155">
        <v>0</v>
      </c>
      <c r="F1440" s="155">
        <v>20650</v>
      </c>
      <c r="G1440" s="155">
        <v>0</v>
      </c>
    </row>
    <row r="1441" spans="1:7" s="26" customFormat="1" ht="30" x14ac:dyDescent="0.2">
      <c r="A1441" s="144" t="s">
        <v>722</v>
      </c>
      <c r="B1441" s="172" t="s">
        <v>723</v>
      </c>
      <c r="C1441" s="168"/>
      <c r="D1441" s="145">
        <v>8000</v>
      </c>
      <c r="E1441" s="145">
        <v>8000</v>
      </c>
      <c r="F1441" s="145">
        <v>8000</v>
      </c>
      <c r="G1441" s="145">
        <v>100</v>
      </c>
    </row>
    <row r="1442" spans="1:7" s="26" customFormat="1" ht="45" x14ac:dyDescent="0.2">
      <c r="A1442" s="146" t="s">
        <v>724</v>
      </c>
      <c r="B1442" s="167" t="s">
        <v>725</v>
      </c>
      <c r="C1442" s="168"/>
      <c r="D1442" s="147">
        <v>8000</v>
      </c>
      <c r="E1442" s="147">
        <v>8000</v>
      </c>
      <c r="F1442" s="147">
        <v>8000</v>
      </c>
      <c r="G1442" s="147">
        <v>100</v>
      </c>
    </row>
    <row r="1443" spans="1:7" s="26" customFormat="1" ht="30" x14ac:dyDescent="0.2">
      <c r="A1443" s="148" t="s">
        <v>348</v>
      </c>
      <c r="B1443" s="169" t="s">
        <v>4</v>
      </c>
      <c r="C1443" s="168"/>
      <c r="D1443" s="149">
        <v>8000</v>
      </c>
      <c r="E1443" s="149">
        <v>8000</v>
      </c>
      <c r="F1443" s="149">
        <v>8000</v>
      </c>
      <c r="G1443" s="149">
        <v>100</v>
      </c>
    </row>
    <row r="1444" spans="1:7" s="26" customFormat="1" ht="15" x14ac:dyDescent="0.2">
      <c r="A1444" s="160"/>
      <c r="B1444" s="160" t="s">
        <v>307</v>
      </c>
      <c r="C1444" s="161" t="s">
        <v>38</v>
      </c>
      <c r="D1444" s="162">
        <v>8000</v>
      </c>
      <c r="E1444" s="162">
        <v>8000</v>
      </c>
      <c r="F1444" s="162">
        <v>8000</v>
      </c>
      <c r="G1444" s="162">
        <v>100</v>
      </c>
    </row>
    <row r="1445" spans="1:7" s="26" customFormat="1" ht="15" x14ac:dyDescent="0.2">
      <c r="A1445" s="150"/>
      <c r="B1445" s="150" t="s">
        <v>313</v>
      </c>
      <c r="C1445" s="151" t="s">
        <v>87</v>
      </c>
      <c r="D1445" s="152">
        <v>8000</v>
      </c>
      <c r="E1445" s="152">
        <v>8000</v>
      </c>
      <c r="F1445" s="152">
        <v>8000</v>
      </c>
      <c r="G1445" s="152">
        <v>100</v>
      </c>
    </row>
    <row r="1446" spans="1:7" s="26" customFormat="1" ht="15" x14ac:dyDescent="0.2">
      <c r="A1446" s="150"/>
      <c r="B1446" s="150" t="s">
        <v>318</v>
      </c>
      <c r="C1446" s="151" t="s">
        <v>88</v>
      </c>
      <c r="D1446" s="152">
        <v>8000</v>
      </c>
      <c r="E1446" s="152">
        <v>8000</v>
      </c>
      <c r="F1446" s="152">
        <v>8000</v>
      </c>
      <c r="G1446" s="152">
        <v>100</v>
      </c>
    </row>
    <row r="1447" spans="1:7" s="26" customFormat="1" ht="14.25" x14ac:dyDescent="0.2">
      <c r="A1447" s="153"/>
      <c r="B1447" s="153" t="s">
        <v>319</v>
      </c>
      <c r="C1447" s="154" t="s">
        <v>89</v>
      </c>
      <c r="D1447" s="155">
        <v>0</v>
      </c>
      <c r="E1447" s="155">
        <v>0</v>
      </c>
      <c r="F1447" s="155">
        <v>8000</v>
      </c>
      <c r="G1447" s="155">
        <v>0</v>
      </c>
    </row>
    <row r="1448" spans="1:7" x14ac:dyDescent="0.2">
      <c r="A1448" s="137"/>
      <c r="B1448" s="138"/>
      <c r="C1448" s="137"/>
      <c r="D1448" s="139"/>
      <c r="E1448" s="139"/>
      <c r="F1448" s="139"/>
      <c r="G1448" s="156"/>
    </row>
    <row r="1449" spans="1:7" x14ac:dyDescent="0.2">
      <c r="A1449" s="137"/>
      <c r="B1449" s="138"/>
      <c r="C1449" s="137"/>
      <c r="D1449" s="139"/>
      <c r="E1449" s="139"/>
      <c r="F1449" s="139"/>
      <c r="G1449" s="156"/>
    </row>
    <row r="1450" spans="1:7" ht="32.450000000000003" customHeight="1" x14ac:dyDescent="0.2">
      <c r="A1450" s="173" t="s">
        <v>739</v>
      </c>
      <c r="B1450" s="174"/>
      <c r="C1450" s="174"/>
      <c r="D1450" s="174"/>
      <c r="E1450" s="174"/>
      <c r="F1450" s="174"/>
    </row>
    <row r="1451" spans="1:7" ht="14.25" x14ac:dyDescent="0.2">
      <c r="A1451" s="6" t="s">
        <v>304</v>
      </c>
      <c r="B1451" s="6"/>
      <c r="C1451" s="6"/>
      <c r="D1451" s="6"/>
      <c r="E1451" s="6"/>
      <c r="F1451" s="6"/>
    </row>
    <row r="1452" spans="1:7" ht="14.25" x14ac:dyDescent="0.2">
      <c r="A1452" s="6"/>
      <c r="B1452" s="6"/>
      <c r="C1452" s="6"/>
      <c r="D1452" s="6"/>
      <c r="E1452" s="6"/>
      <c r="F1452" s="6"/>
    </row>
    <row r="1453" spans="1:7" ht="14.25" x14ac:dyDescent="0.2">
      <c r="A1453" s="6" t="s">
        <v>738</v>
      </c>
      <c r="B1453" s="6"/>
      <c r="C1453" s="6"/>
      <c r="D1453" s="6"/>
      <c r="E1453" s="6"/>
      <c r="F1453" s="6"/>
    </row>
    <row r="1454" spans="1:7" ht="14.25" x14ac:dyDescent="0.2">
      <c r="A1454" s="181" t="s">
        <v>776</v>
      </c>
      <c r="B1454" s="182"/>
      <c r="C1454" s="182"/>
      <c r="D1454" s="6"/>
      <c r="E1454" s="6"/>
      <c r="F1454" s="6"/>
    </row>
    <row r="1455" spans="1:7" ht="14.25" x14ac:dyDescent="0.2">
      <c r="A1455" s="6" t="s">
        <v>777</v>
      </c>
      <c r="B1455" s="6"/>
      <c r="C1455" s="6"/>
      <c r="D1455" s="6"/>
      <c r="E1455" s="6"/>
      <c r="F1455" s="6"/>
    </row>
    <row r="1456" spans="1:7" ht="14.25" x14ac:dyDescent="0.2">
      <c r="A1456" s="6"/>
      <c r="B1456" s="6"/>
      <c r="C1456" s="6"/>
      <c r="D1456" s="6"/>
      <c r="E1456" s="6"/>
      <c r="F1456" s="6"/>
    </row>
    <row r="1457" spans="1:7" ht="14.25" x14ac:dyDescent="0.2">
      <c r="A1457" s="6"/>
      <c r="B1457" s="6"/>
      <c r="C1457" s="13"/>
      <c r="D1457" s="173" t="s">
        <v>333</v>
      </c>
      <c r="E1457" s="175"/>
      <c r="F1457" s="175"/>
      <c r="G1457" s="175"/>
    </row>
    <row r="1458" spans="1:7" ht="14.25" x14ac:dyDescent="0.2">
      <c r="A1458" s="6"/>
      <c r="B1458" s="6"/>
      <c r="C1458" s="6"/>
      <c r="D1458" s="131" t="s">
        <v>334</v>
      </c>
      <c r="E1458" s="131"/>
      <c r="F1458" s="131"/>
      <c r="G1458" s="132"/>
    </row>
    <row r="1459" spans="1:7" ht="14.25" x14ac:dyDescent="0.2">
      <c r="D1459" s="131" t="s">
        <v>335</v>
      </c>
    </row>
  </sheetData>
  <mergeCells count="310">
    <mergeCell ref="B1442:C1442"/>
    <mergeCell ref="B1443:C1443"/>
    <mergeCell ref="B1418:C1418"/>
    <mergeCell ref="B1423:C1423"/>
    <mergeCell ref="B1424:C1424"/>
    <mergeCell ref="B1425:C1425"/>
    <mergeCell ref="B1436:C1436"/>
    <mergeCell ref="B1441:C1441"/>
    <mergeCell ref="B1404:C1404"/>
    <mergeCell ref="B1405:C1405"/>
    <mergeCell ref="B1406:C1406"/>
    <mergeCell ref="B1411:C1411"/>
    <mergeCell ref="B1412:C1412"/>
    <mergeCell ref="B1417:C1417"/>
    <mergeCell ref="B1386:C1386"/>
    <mergeCell ref="B1387:C1387"/>
    <mergeCell ref="B1392:C1392"/>
    <mergeCell ref="B1393:C1393"/>
    <mergeCell ref="B1398:C1398"/>
    <mergeCell ref="B1399:C1399"/>
    <mergeCell ref="B1370:C1370"/>
    <mergeCell ref="B1371:C1371"/>
    <mergeCell ref="B1372:C1372"/>
    <mergeCell ref="B1373:C1373"/>
    <mergeCell ref="B1380:C1380"/>
    <mergeCell ref="B1381:C1381"/>
    <mergeCell ref="B1325:C1325"/>
    <mergeCell ref="B1335:C1335"/>
    <mergeCell ref="B1336:C1336"/>
    <mergeCell ref="B1344:C1344"/>
    <mergeCell ref="B1345:C1345"/>
    <mergeCell ref="B1356:C1356"/>
    <mergeCell ref="A1454:C1454"/>
    <mergeCell ref="B11:C11"/>
    <mergeCell ref="B12:C12"/>
    <mergeCell ref="B13:C13"/>
    <mergeCell ref="B14:C14"/>
    <mergeCell ref="B15:C15"/>
    <mergeCell ref="B36:C36"/>
    <mergeCell ref="B41:C41"/>
    <mergeCell ref="B42:C42"/>
    <mergeCell ref="B47:C47"/>
    <mergeCell ref="B48:C48"/>
    <mergeCell ref="B49:C49"/>
    <mergeCell ref="B54:C54"/>
    <mergeCell ref="B55:C55"/>
    <mergeCell ref="B56:C56"/>
    <mergeCell ref="B57:C57"/>
    <mergeCell ref="B58:C58"/>
    <mergeCell ref="B72:C72"/>
    <mergeCell ref="B73:C73"/>
    <mergeCell ref="B80:C80"/>
    <mergeCell ref="B81:C81"/>
    <mergeCell ref="B86:C86"/>
    <mergeCell ref="B87:C87"/>
    <mergeCell ref="B94:C94"/>
    <mergeCell ref="B95:C95"/>
    <mergeCell ref="B96:C96"/>
    <mergeCell ref="B97:C97"/>
    <mergeCell ref="B260:C260"/>
    <mergeCell ref="B98:C98"/>
    <mergeCell ref="B114:C114"/>
    <mergeCell ref="B119:C119"/>
    <mergeCell ref="B120:C120"/>
    <mergeCell ref="B121:C121"/>
    <mergeCell ref="B122:C122"/>
    <mergeCell ref="B135:C135"/>
    <mergeCell ref="B136:C136"/>
    <mergeCell ref="B153:C153"/>
    <mergeCell ref="B154:C154"/>
    <mergeCell ref="B155:C155"/>
    <mergeCell ref="B156:C156"/>
    <mergeCell ref="B163:C163"/>
    <mergeCell ref="B168:C168"/>
    <mergeCell ref="B169:C169"/>
    <mergeCell ref="B170:C170"/>
    <mergeCell ref="B207:C207"/>
    <mergeCell ref="B243:C243"/>
    <mergeCell ref="B261:C261"/>
    <mergeCell ref="B266:C266"/>
    <mergeCell ref="B267:C267"/>
    <mergeCell ref="B272:C272"/>
    <mergeCell ref="B273:C273"/>
    <mergeCell ref="B278:C278"/>
    <mergeCell ref="B279:C279"/>
    <mergeCell ref="B288:C288"/>
    <mergeCell ref="B293:C293"/>
    <mergeCell ref="B294:C294"/>
    <mergeCell ref="B299:C299"/>
    <mergeCell ref="B300:C300"/>
    <mergeCell ref="B305:C305"/>
    <mergeCell ref="B311:C311"/>
    <mergeCell ref="B312:C312"/>
    <mergeCell ref="B313:C313"/>
    <mergeCell ref="B314:C314"/>
    <mergeCell ref="B322:C322"/>
    <mergeCell ref="B327:C327"/>
    <mergeCell ref="B328:C328"/>
    <mergeCell ref="B337:C337"/>
    <mergeCell ref="B342:C342"/>
    <mergeCell ref="B343:C343"/>
    <mergeCell ref="B348:C348"/>
    <mergeCell ref="B349:C349"/>
    <mergeCell ref="B354:C354"/>
    <mergeCell ref="B359:C359"/>
    <mergeCell ref="B360:C360"/>
    <mergeCell ref="B361:C361"/>
    <mergeCell ref="B362:C362"/>
    <mergeCell ref="B363:C363"/>
    <mergeCell ref="B381:C381"/>
    <mergeCell ref="B436:C436"/>
    <mergeCell ref="B461:C461"/>
    <mergeCell ref="B479:C479"/>
    <mergeCell ref="B487:C487"/>
    <mergeCell ref="B488:C488"/>
    <mergeCell ref="B496:C496"/>
    <mergeCell ref="B497:C497"/>
    <mergeCell ref="B506:C506"/>
    <mergeCell ref="B507:C507"/>
    <mergeCell ref="B512:C512"/>
    <mergeCell ref="B517:C517"/>
    <mergeCell ref="B518:C518"/>
    <mergeCell ref="B523:C523"/>
    <mergeCell ref="B524:C524"/>
    <mergeCell ref="B525:C525"/>
    <mergeCell ref="B534:C534"/>
    <mergeCell ref="B535:C535"/>
    <mergeCell ref="B540:C540"/>
    <mergeCell ref="B541:C541"/>
    <mergeCell ref="B546:C546"/>
    <mergeCell ref="B547:C547"/>
    <mergeCell ref="B548:C548"/>
    <mergeCell ref="B549:C549"/>
    <mergeCell ref="B554:C554"/>
    <mergeCell ref="B555:C555"/>
    <mergeCell ref="B561:C561"/>
    <mergeCell ref="B566:C566"/>
    <mergeCell ref="B567:C567"/>
    <mergeCell ref="B576:C576"/>
    <mergeCell ref="B577:C577"/>
    <mergeCell ref="B582:C582"/>
    <mergeCell ref="B583:C583"/>
    <mergeCell ref="B584:C584"/>
    <mergeCell ref="B585:C585"/>
    <mergeCell ref="B593:C593"/>
    <mergeCell ref="B594:C594"/>
    <mergeCell ref="B595:C595"/>
    <mergeCell ref="B596:C596"/>
    <mergeCell ref="B601:C601"/>
    <mergeCell ref="B614:C614"/>
    <mergeCell ref="B633:C633"/>
    <mergeCell ref="B641:C641"/>
    <mergeCell ref="B646:C646"/>
    <mergeCell ref="B655:C655"/>
    <mergeCell ref="B656:C656"/>
    <mergeCell ref="B661:C661"/>
    <mergeCell ref="B666:C666"/>
    <mergeCell ref="B667:C667"/>
    <mergeCell ref="B676:C676"/>
    <mergeCell ref="B677:C677"/>
    <mergeCell ref="B682:C682"/>
    <mergeCell ref="B683:C683"/>
    <mergeCell ref="B694:C694"/>
    <mergeCell ref="B695:C695"/>
    <mergeCell ref="B706:C706"/>
    <mergeCell ref="B707:C707"/>
    <mergeCell ref="B712:C712"/>
    <mergeCell ref="B717:C717"/>
    <mergeCell ref="B722:C722"/>
    <mergeCell ref="B723:C723"/>
    <mergeCell ref="B728:C728"/>
    <mergeCell ref="B729:C729"/>
    <mergeCell ref="B784:C784"/>
    <mergeCell ref="B789:C789"/>
    <mergeCell ref="B736:C736"/>
    <mergeCell ref="B737:C737"/>
    <mergeCell ref="B742:C742"/>
    <mergeCell ref="B747:C747"/>
    <mergeCell ref="B748:C748"/>
    <mergeCell ref="B760:C760"/>
    <mergeCell ref="B790:C790"/>
    <mergeCell ref="B791:C791"/>
    <mergeCell ref="A1:G1"/>
    <mergeCell ref="A3:G3"/>
    <mergeCell ref="A5:G5"/>
    <mergeCell ref="B792:C792"/>
    <mergeCell ref="B765:C765"/>
    <mergeCell ref="B770:C770"/>
    <mergeCell ref="B775:C775"/>
    <mergeCell ref="B783:C783"/>
    <mergeCell ref="B798:C798"/>
    <mergeCell ref="B803:C803"/>
    <mergeCell ref="A1450:F1450"/>
    <mergeCell ref="D1457:G1457"/>
    <mergeCell ref="B808:C808"/>
    <mergeCell ref="B809:C809"/>
    <mergeCell ref="B810:C810"/>
    <mergeCell ref="B811:C811"/>
    <mergeCell ref="B812:C812"/>
    <mergeCell ref="B826:C826"/>
    <mergeCell ref="B827:C827"/>
    <mergeCell ref="B828:C828"/>
    <mergeCell ref="B829:C829"/>
    <mergeCell ref="B838:C838"/>
    <mergeCell ref="B844:C844"/>
    <mergeCell ref="B845:C845"/>
    <mergeCell ref="B850:C850"/>
    <mergeCell ref="B855:C855"/>
    <mergeCell ref="B860:C860"/>
    <mergeCell ref="B861:C861"/>
    <mergeCell ref="B866:C866"/>
    <mergeCell ref="B871:C871"/>
    <mergeCell ref="B876:C876"/>
    <mergeCell ref="B877:C877"/>
    <mergeCell ref="B886:C886"/>
    <mergeCell ref="B887:C887"/>
    <mergeCell ref="B892:C892"/>
    <mergeCell ref="B897:C897"/>
    <mergeCell ref="B898:C898"/>
    <mergeCell ref="B903:C903"/>
    <mergeCell ref="B904:C904"/>
    <mergeCell ref="B909:C909"/>
    <mergeCell ref="B910:C910"/>
    <mergeCell ref="B915:C915"/>
    <mergeCell ref="B920:C920"/>
    <mergeCell ref="B921:C921"/>
    <mergeCell ref="B926:C926"/>
    <mergeCell ref="B931:C931"/>
    <mergeCell ref="B932:C932"/>
    <mergeCell ref="B937:C937"/>
    <mergeCell ref="B938:C938"/>
    <mergeCell ref="B944:C944"/>
    <mergeCell ref="B949:C949"/>
    <mergeCell ref="B950:C950"/>
    <mergeCell ref="B955:C955"/>
    <mergeCell ref="B956:C956"/>
    <mergeCell ref="B961:C961"/>
    <mergeCell ref="B962:C962"/>
    <mergeCell ref="B963:C963"/>
    <mergeCell ref="B964:C964"/>
    <mergeCell ref="B973:C973"/>
    <mergeCell ref="B980:C980"/>
    <mergeCell ref="B985:C985"/>
    <mergeCell ref="B986:C986"/>
    <mergeCell ref="B1006:C1006"/>
    <mergeCell ref="B1017:C1017"/>
    <mergeCell ref="B1022:C1022"/>
    <mergeCell ref="B1027:C1027"/>
    <mergeCell ref="B1032:C1032"/>
    <mergeCell ref="B1037:C1037"/>
    <mergeCell ref="B1049:C1049"/>
    <mergeCell ref="B1054:C1054"/>
    <mergeCell ref="B1059:C1059"/>
    <mergeCell ref="B1060:C1060"/>
    <mergeCell ref="B1068:C1068"/>
    <mergeCell ref="B1073:C1073"/>
    <mergeCell ref="B1074:C1074"/>
    <mergeCell ref="B1085:C1085"/>
    <mergeCell ref="B1090:C1090"/>
    <mergeCell ref="B1101:C1101"/>
    <mergeCell ref="B1106:C1106"/>
    <mergeCell ref="B1107:C1107"/>
    <mergeCell ref="B1117:C1117"/>
    <mergeCell ref="B1126:C1126"/>
    <mergeCell ref="B1127:C1127"/>
    <mergeCell ref="B1138:C1138"/>
    <mergeCell ref="B1143:C1143"/>
    <mergeCell ref="B1148:C1148"/>
    <mergeCell ref="B1149:C1149"/>
    <mergeCell ref="B1154:C1154"/>
    <mergeCell ref="B1155:C1155"/>
    <mergeCell ref="B1164:C1164"/>
    <mergeCell ref="B1169:C1169"/>
    <mergeCell ref="B1170:C1170"/>
    <mergeCell ref="B1175:C1175"/>
    <mergeCell ref="B1176:C1176"/>
    <mergeCell ref="B1177:C1177"/>
    <mergeCell ref="B1178:C1178"/>
    <mergeCell ref="B1183:C1183"/>
    <mergeCell ref="B1188:C1188"/>
    <mergeCell ref="B1189:C1189"/>
    <mergeCell ref="B1190:C1190"/>
    <mergeCell ref="B1191:C1191"/>
    <mergeCell ref="B1198:C1198"/>
    <mergeCell ref="B1203:C1203"/>
    <mergeCell ref="B1208:C1208"/>
    <mergeCell ref="B1218:C1218"/>
    <mergeCell ref="B1219:C1219"/>
    <mergeCell ref="B1224:C1224"/>
    <mergeCell ref="B1225:C1225"/>
    <mergeCell ref="B1230:C1230"/>
    <mergeCell ref="B1231:C1231"/>
    <mergeCell ref="B1236:C1236"/>
    <mergeCell ref="B1237:C1237"/>
    <mergeCell ref="B1243:C1243"/>
    <mergeCell ref="B1244:C1244"/>
    <mergeCell ref="B1249:C1249"/>
    <mergeCell ref="B1250:C1250"/>
    <mergeCell ref="B1256:C1256"/>
    <mergeCell ref="B1257:C1257"/>
    <mergeCell ref="B1262:C1262"/>
    <mergeCell ref="B1263:C1263"/>
    <mergeCell ref="B1291:C1291"/>
    <mergeCell ref="B1292:C1292"/>
    <mergeCell ref="B1268:C1268"/>
    <mergeCell ref="B1273:C1273"/>
    <mergeCell ref="B1274:C1274"/>
    <mergeCell ref="B1275:C1275"/>
    <mergeCell ref="B1276:C1276"/>
    <mergeCell ref="B1277:C1277"/>
  </mergeCells>
  <phoneticPr fontId="5" type="noConversion"/>
  <printOptions horizontalCentered="1"/>
  <pageMargins left="0.43307086614173229" right="0.23622047244094491" top="0.78740157480314965" bottom="0.55118110236220474" header="0.51181102362204722" footer="0.39370078740157483"/>
  <pageSetup paperSize="9" scale="78" fitToHeight="0" orientation="portrait" r:id="rId1"/>
  <headerFooter alignWithMargins="0">
    <oddFooter xml:space="preserve">&amp;C45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0"/>
  <sheetViews>
    <sheetView showGridLines="0" workbookViewId="0"/>
  </sheetViews>
  <sheetFormatPr defaultRowHeight="12.75" x14ac:dyDescent="0.2"/>
  <cols>
    <col min="1" max="1" width="0.85546875" customWidth="1"/>
    <col min="2" max="2" width="50.140625" customWidth="1"/>
    <col min="3" max="3" width="1.28515625" customWidth="1"/>
    <col min="4" max="4" width="4.28515625" customWidth="1"/>
    <col min="5" max="6" width="12.42578125" customWidth="1"/>
  </cols>
  <sheetData>
    <row r="1" spans="2:6" x14ac:dyDescent="0.2">
      <c r="B1" s="81" t="s">
        <v>158</v>
      </c>
      <c r="C1" s="81"/>
      <c r="D1" s="85"/>
      <c r="E1" s="85"/>
      <c r="F1" s="85"/>
    </row>
    <row r="2" spans="2:6" x14ac:dyDescent="0.2">
      <c r="B2" s="81" t="s">
        <v>159</v>
      </c>
      <c r="C2" s="81"/>
      <c r="D2" s="85"/>
      <c r="E2" s="85"/>
      <c r="F2" s="85"/>
    </row>
    <row r="3" spans="2:6" x14ac:dyDescent="0.2">
      <c r="B3" s="82"/>
      <c r="C3" s="82"/>
      <c r="D3" s="86"/>
      <c r="E3" s="86"/>
      <c r="F3" s="86"/>
    </row>
    <row r="4" spans="2:6" ht="63.75" x14ac:dyDescent="0.2">
      <c r="B4" s="82" t="s">
        <v>160</v>
      </c>
      <c r="C4" s="82"/>
      <c r="D4" s="86"/>
      <c r="E4" s="86"/>
      <c r="F4" s="86"/>
    </row>
    <row r="5" spans="2:6" x14ac:dyDescent="0.2">
      <c r="B5" s="82"/>
      <c r="C5" s="82"/>
      <c r="D5" s="86"/>
      <c r="E5" s="86"/>
      <c r="F5" s="86"/>
    </row>
    <row r="6" spans="2:6" ht="38.25" x14ac:dyDescent="0.2">
      <c r="B6" s="81" t="s">
        <v>161</v>
      </c>
      <c r="C6" s="81"/>
      <c r="D6" s="85"/>
      <c r="E6" s="85" t="s">
        <v>162</v>
      </c>
      <c r="F6" s="85" t="s">
        <v>163</v>
      </c>
    </row>
    <row r="7" spans="2:6" ht="13.5" thickBot="1" x14ac:dyDescent="0.25">
      <c r="B7" s="82"/>
      <c r="C7" s="82"/>
      <c r="D7" s="86"/>
      <c r="E7" s="86"/>
      <c r="F7" s="86"/>
    </row>
    <row r="8" spans="2:6" ht="39" thickBot="1" x14ac:dyDescent="0.25">
      <c r="B8" s="83" t="s">
        <v>164</v>
      </c>
      <c r="C8" s="84"/>
      <c r="D8" s="87"/>
      <c r="E8" s="87">
        <v>14</v>
      </c>
      <c r="F8" s="88" t="s">
        <v>165</v>
      </c>
    </row>
    <row r="9" spans="2:6" x14ac:dyDescent="0.2">
      <c r="B9" s="82"/>
      <c r="C9" s="82"/>
      <c r="D9" s="86"/>
      <c r="E9" s="86"/>
      <c r="F9" s="86"/>
    </row>
    <row r="10" spans="2:6" x14ac:dyDescent="0.2">
      <c r="B10" s="82"/>
      <c r="C10" s="82"/>
      <c r="D10" s="86"/>
      <c r="E10" s="86"/>
      <c r="F10" s="8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9</vt:i4>
      </vt:variant>
      <vt:variant>
        <vt:lpstr>Imenovani rasponi</vt:lpstr>
      </vt:variant>
      <vt:variant>
        <vt:i4>5</vt:i4>
      </vt:variant>
    </vt:vector>
  </HeadingPairs>
  <TitlesOfParts>
    <vt:vector size="14" baseType="lpstr">
      <vt:lpstr>prihodi-A-ekonomska k.</vt:lpstr>
      <vt:lpstr>rashodi-A-ekonomska K.</vt:lpstr>
      <vt:lpstr>prihodi-A-izvori f.</vt:lpstr>
      <vt:lpstr>rashodi-A-izvori f.</vt:lpstr>
      <vt:lpstr>rashodi-A-funkcijska k.</vt:lpstr>
      <vt:lpstr>račun financiranja-B-ekonomska </vt:lpstr>
      <vt:lpstr>račun financiranja-B-izvori f.</vt:lpstr>
      <vt:lpstr>POSEBNI</vt:lpstr>
      <vt:lpstr>Izvješće o kompatibilnosti</vt:lpstr>
      <vt:lpstr>POSEBNI!Ispis_naslova</vt:lpstr>
      <vt:lpstr>'prihodi-A-ekonomska k.'!Ispis_naslova</vt:lpstr>
      <vt:lpstr>'rashodi-A-ekonomska K.'!Ispis_naslova</vt:lpstr>
      <vt:lpstr>POSEBNI!Podrucje_ispisa</vt:lpstr>
      <vt:lpstr>'prihodi-A-ekonomska k.'!Podrucje_ispisa</vt:lpstr>
    </vt:vector>
  </TitlesOfParts>
  <Company>Grad Ivanec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Grad Ivanec</dc:creator>
  <cp:lastModifiedBy>Snježana Canjuga</cp:lastModifiedBy>
  <cp:lastPrinted>2021-03-03T10:55:22Z</cp:lastPrinted>
  <dcterms:created xsi:type="dcterms:W3CDTF">2006-03-10T12:59:51Z</dcterms:created>
  <dcterms:modified xsi:type="dcterms:W3CDTF">2021-03-16T08:51:46Z</dcterms:modified>
</cp:coreProperties>
</file>